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drawings/drawing14.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drawings/drawing17.xml" ContentType="application/vnd.openxmlformats-officedocument.drawingml.chartshapes+xml"/>
  <Override PartName="/xl/charts/chart22.xml" ContentType="application/vnd.openxmlformats-officedocument.drawingml.chart+xml"/>
  <Override PartName="/xl/drawings/drawing18.xml" ContentType="application/vnd.openxmlformats-officedocument.drawing+xml"/>
  <Override PartName="/xl/charts/chart23.xml" ContentType="application/vnd.openxmlformats-officedocument.drawingml.chart+xml"/>
  <Override PartName="/xl/drawings/drawing1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0.xml" ContentType="application/vnd.openxmlformats-officedocument.drawing+xml"/>
  <Override PartName="/xl/charts/chart26.xml" ContentType="application/vnd.openxmlformats-officedocument.drawingml.chart+xml"/>
  <Override PartName="/xl/drawings/drawing21.xml" ContentType="application/vnd.openxmlformats-officedocument.drawing+xml"/>
  <Override PartName="/xl/charts/chart27.xml" ContentType="application/vnd.openxmlformats-officedocument.drawingml.chart+xml"/>
  <Override PartName="/xl/drawings/drawing22.xml" ContentType="application/vnd.openxmlformats-officedocument.drawingml.chartshapes+xml"/>
  <Override PartName="/xl/charts/chart28.xml" ContentType="application/vnd.openxmlformats-officedocument.drawingml.chart+xml"/>
  <Override PartName="/xl/drawings/drawing23.xml" ContentType="application/vnd.openxmlformats-officedocument.drawing+xml"/>
  <Override PartName="/xl/charts/chart29.xml" ContentType="application/vnd.openxmlformats-officedocument.drawingml.chart+xml"/>
  <Override PartName="/xl/drawings/drawing24.xml" ContentType="application/vnd.openxmlformats-officedocument.drawing+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6.xml" ContentType="application/vnd.openxmlformats-officedocument.drawing+xml"/>
  <Override PartName="/xl/charts/chart33.xml" ContentType="application/vnd.openxmlformats-officedocument.drawingml.chart+xml"/>
  <Override PartName="/xl/drawings/drawing27.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2.xml" ContentType="application/vnd.openxmlformats-officedocument.drawing+xml"/>
  <Override PartName="/xl/charts/chart43.xml" ContentType="application/vnd.openxmlformats-officedocument.drawingml.chart+xml"/>
  <Override PartName="/xl/drawings/drawing3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34.xml" ContentType="application/vnd.openxmlformats-officedocument.drawing+xml"/>
  <Override PartName="/xl/charts/chart46.xml" ContentType="application/vnd.openxmlformats-officedocument.drawingml.chart+xml"/>
  <Override PartName="/xl/drawings/drawing35.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36.xml" ContentType="application/vnd.openxmlformats-officedocument.drawing+xml"/>
  <Override PartName="/xl/charts/chart49.xml" ContentType="application/vnd.openxmlformats-officedocument.drawingml.chart+xml"/>
  <Override PartName="/xl/drawings/drawing3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38.xml" ContentType="application/vnd.openxmlformats-officedocument.drawing+xml"/>
  <Override PartName="/xl/charts/chart52.xml" ContentType="application/vnd.openxmlformats-officedocument.drawingml.chart+xml"/>
  <Override PartName="/xl/drawings/drawing39.xml" ContentType="application/vnd.openxmlformats-officedocument.drawing+xml"/>
  <Override PartName="/xl/charts/chart53.xml" ContentType="application/vnd.openxmlformats-officedocument.drawingml.chart+xml"/>
  <Override PartName="/xl/drawings/drawing40.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41.xml" ContentType="application/vnd.openxmlformats-officedocument.drawing+xml"/>
  <Override PartName="/xl/charts/chart56.xml" ContentType="application/vnd.openxmlformats-officedocument.drawingml.chart+xml"/>
  <Override PartName="/xl/drawings/drawing4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3.xml" ContentType="application/vnd.openxmlformats-officedocument.drawing+xml"/>
  <Override PartName="/xl/charts/chart59.xml" ContentType="application/vnd.openxmlformats-officedocument.drawingml.chart+xml"/>
  <Override PartName="/xl/drawings/drawing44.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45.xml" ContentType="application/vnd.openxmlformats-officedocument.drawing+xml"/>
  <Override PartName="/xl/charts/chart62.xml" ContentType="application/vnd.openxmlformats-officedocument.drawingml.chart+xml"/>
  <Override PartName="/xl/drawings/drawing46.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47.xml" ContentType="application/vnd.openxmlformats-officedocument.drawing+xml"/>
  <Override PartName="/xl/charts/chart65.xml" ContentType="application/vnd.openxmlformats-officedocument.drawingml.chart+xml"/>
  <Override PartName="/xl/drawings/drawing48.xml" ContentType="application/vnd.openxmlformats-officedocument.drawing+xml"/>
  <Override PartName="/xl/charts/chart66.xml" ContentType="application/vnd.openxmlformats-officedocument.drawingml.chart+xml"/>
  <Override PartName="/xl/drawings/drawing49.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50.xml" ContentType="application/vnd.openxmlformats-officedocument.drawing+xml"/>
  <Override PartName="/xl/charts/chart69.xml" ContentType="application/vnd.openxmlformats-officedocument.drawingml.chart+xml"/>
  <Override PartName="/xl/drawings/drawing51.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2.xml" ContentType="application/vnd.openxmlformats-officedocument.drawing+xml"/>
  <Override PartName="/xl/charts/chart7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4" yWindow="852" windowWidth="14496" windowHeight="5316" tabRatio="936"/>
  </bookViews>
  <sheets>
    <sheet name="CONTENTS" sheetId="54" r:id="rId1"/>
    <sheet name="SOURCES" sheetId="55" r:id="rId2"/>
    <sheet name="Afghanistan" sheetId="26" r:id="rId3"/>
    <sheet name="Bangladesh" sheetId="1" r:id="rId4"/>
    <sheet name="Bangladesh2" sheetId="27" r:id="rId5"/>
    <sheet name="DR Congo" sheetId="28" r:id="rId6"/>
    <sheet name="Ethiopia" sheetId="3" r:id="rId7"/>
    <sheet name="Ethiopia2" sheetId="29" r:id="rId8"/>
    <sheet name="Ghana" sheetId="4" r:id="rId9"/>
    <sheet name="Ghana2" sheetId="30" r:id="rId10"/>
    <sheet name="India" sheetId="5" r:id="rId11"/>
    <sheet name="India2" sheetId="31" r:id="rId12"/>
    <sheet name="Kenya" sheetId="6" r:id="rId13"/>
    <sheet name="Kenya2" sheetId="32" r:id="rId14"/>
    <sheet name="Kyrgyz" sheetId="7" r:id="rId15"/>
    <sheet name="Kyrgyz2" sheetId="33" r:id="rId16"/>
    <sheet name="Liberia" sheetId="8" r:id="rId17"/>
    <sheet name="Liberia2" sheetId="34" r:id="rId18"/>
    <sheet name="Malawi" sheetId="9" r:id="rId19"/>
    <sheet name="Malawi2" sheetId="35" r:id="rId20"/>
    <sheet name="Mozambique" sheetId="10" r:id="rId21"/>
    <sheet name="Mozambique2" sheetId="36" r:id="rId22"/>
    <sheet name="Myanmar" sheetId="37" r:id="rId23"/>
    <sheet name="Nepal" sheetId="11" r:id="rId24"/>
    <sheet name="Nepal2" sheetId="38" r:id="rId25"/>
    <sheet name="Nigeria 1" sheetId="12" r:id="rId26"/>
    <sheet name="Nigeria 2" sheetId="13" r:id="rId27"/>
    <sheet name="Nigeria 3" sheetId="14" r:id="rId28"/>
    <sheet name="Nigeria4" sheetId="39" r:id="rId29"/>
    <sheet name="Pakistan" sheetId="15" r:id="rId30"/>
    <sheet name="Pakistan2" sheetId="40" r:id="rId31"/>
    <sheet name="Rwanda" sheetId="16" r:id="rId32"/>
    <sheet name="Rwanda2" sheetId="41" r:id="rId33"/>
    <sheet name="S. Leone" sheetId="17" r:id="rId34"/>
    <sheet name="S. Leone2" sheetId="42" r:id="rId35"/>
    <sheet name="S. Africa" sheetId="18" r:id="rId36"/>
    <sheet name="S. Africa2" sheetId="43" r:id="rId37"/>
    <sheet name="Sudan" sheetId="44" r:id="rId38"/>
    <sheet name="Tajikistan" sheetId="19" r:id="rId39"/>
    <sheet name="Tajikistan2" sheetId="45" r:id="rId40"/>
    <sheet name="Tanzania" sheetId="20" r:id="rId41"/>
    <sheet name="Tanzania2" sheetId="48" r:id="rId42"/>
    <sheet name="Uganda" sheetId="21" r:id="rId43"/>
    <sheet name="Uganda2" sheetId="49" r:id="rId44"/>
    <sheet name="W. Bank &amp; Gaza" sheetId="22" r:id="rId45"/>
    <sheet name="W.Bank &amp; Gaza2" sheetId="50" r:id="rId46"/>
    <sheet name="Yemen" sheetId="51" r:id="rId47"/>
    <sheet name="Zambia" sheetId="23" r:id="rId48"/>
    <sheet name="Zambia2" sheetId="52" r:id="rId49"/>
    <sheet name="Zimbabwe" sheetId="24" r:id="rId50"/>
    <sheet name="Zimbabwe2" sheetId="53"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s>
  <calcPr calcId="145621"/>
</workbook>
</file>

<file path=xl/calcChain.xml><?xml version="1.0" encoding="utf-8"?>
<calcChain xmlns="http://schemas.openxmlformats.org/spreadsheetml/2006/main">
  <c r="D13" i="53" l="1"/>
  <c r="F13" i="53" s="1"/>
  <c r="O26" i="53" s="1"/>
  <c r="C13" i="53"/>
  <c r="D12" i="53"/>
  <c r="F12" i="53" s="1"/>
  <c r="C12" i="53"/>
  <c r="D11" i="53"/>
  <c r="F11" i="53" s="1"/>
  <c r="M21" i="53" s="1"/>
  <c r="C11" i="53"/>
  <c r="D10" i="53"/>
  <c r="F10" i="53" s="1"/>
  <c r="C10" i="53"/>
  <c r="F9" i="53"/>
  <c r="K15" i="53" s="1"/>
  <c r="D9" i="53"/>
  <c r="C9" i="53"/>
  <c r="D8" i="53"/>
  <c r="F8" i="53" s="1"/>
  <c r="C8" i="53"/>
  <c r="D7" i="53"/>
  <c r="F7" i="53" s="1"/>
  <c r="C7" i="53"/>
  <c r="E7" i="53" s="1"/>
  <c r="J13" i="53" l="1"/>
  <c r="J11" i="53"/>
  <c r="J12" i="53"/>
  <c r="H11" i="53"/>
  <c r="H10" i="53"/>
  <c r="H9" i="53" s="1"/>
  <c r="E8" i="53"/>
  <c r="L19" i="53"/>
  <c r="L17" i="53"/>
  <c r="L18" i="53"/>
  <c r="I9" i="53"/>
  <c r="I10" i="53"/>
  <c r="I8" i="53"/>
  <c r="N25" i="53"/>
  <c r="N23" i="53"/>
  <c r="N24" i="53"/>
  <c r="K14" i="53"/>
  <c r="K16" i="53"/>
  <c r="M20" i="53"/>
  <c r="M22" i="53"/>
  <c r="O28" i="53"/>
  <c r="C14" i="53"/>
  <c r="O27" i="53"/>
  <c r="H13" i="53" l="1"/>
  <c r="H12" i="53" s="1"/>
  <c r="E9" i="53"/>
  <c r="H14" i="53"/>
  <c r="H15" i="53" l="1"/>
  <c r="H17" i="53"/>
  <c r="E10" i="53"/>
  <c r="H16" i="53"/>
  <c r="H19" i="53" l="1"/>
  <c r="H18" i="53" s="1"/>
  <c r="H20" i="53"/>
  <c r="E11" i="53"/>
  <c r="H23" i="53" l="1"/>
  <c r="E12" i="53"/>
  <c r="H22" i="53"/>
  <c r="H21" i="53" s="1"/>
  <c r="H25" i="53" l="1"/>
  <c r="H24" i="53" s="1"/>
  <c r="H26" i="53"/>
  <c r="E13" i="53"/>
  <c r="H29" i="53" l="1"/>
  <c r="H28" i="53"/>
  <c r="H27" i="53" s="1"/>
  <c r="D13" i="52" l="1"/>
  <c r="F13" i="52" s="1"/>
  <c r="C13" i="52"/>
  <c r="D12" i="52"/>
  <c r="F12" i="52" s="1"/>
  <c r="N24" i="52" s="1"/>
  <c r="C12" i="52"/>
  <c r="D11" i="52"/>
  <c r="F11" i="52" s="1"/>
  <c r="C11" i="52"/>
  <c r="D10" i="52"/>
  <c r="F10" i="52" s="1"/>
  <c r="L18" i="52" s="1"/>
  <c r="C10" i="52"/>
  <c r="D9" i="52"/>
  <c r="F9" i="52" s="1"/>
  <c r="C9" i="52"/>
  <c r="D8" i="52"/>
  <c r="F8" i="52" s="1"/>
  <c r="C8" i="52"/>
  <c r="E7" i="52"/>
  <c r="H11" i="52" s="1"/>
  <c r="D7" i="52"/>
  <c r="F7" i="52" s="1"/>
  <c r="C7" i="52"/>
  <c r="J12" i="52" l="1"/>
  <c r="J11" i="52"/>
  <c r="J13" i="52"/>
  <c r="I10" i="52"/>
  <c r="I9" i="52"/>
  <c r="C14" i="52"/>
  <c r="K16" i="52"/>
  <c r="K14" i="52"/>
  <c r="K15" i="52"/>
  <c r="O28" i="52"/>
  <c r="O26" i="52"/>
  <c r="O27" i="52"/>
  <c r="M22" i="52"/>
  <c r="M20" i="52"/>
  <c r="M21" i="52"/>
  <c r="E8" i="52"/>
  <c r="H10" i="52"/>
  <c r="H9" i="52" s="1"/>
  <c r="L17" i="52"/>
  <c r="L19" i="52"/>
  <c r="N23" i="52"/>
  <c r="N25" i="52"/>
  <c r="I8" i="52"/>
  <c r="H13" i="52" l="1"/>
  <c r="H12" i="52" s="1"/>
  <c r="H14" i="52"/>
  <c r="E9" i="52"/>
  <c r="E10" i="52" l="1"/>
  <c r="H16" i="52"/>
  <c r="H17" i="52"/>
  <c r="H15" i="52"/>
  <c r="H20" i="52" l="1"/>
  <c r="E11" i="52"/>
  <c r="H19" i="52"/>
  <c r="H18" i="52" s="1"/>
  <c r="E12" i="52" l="1"/>
  <c r="H22" i="52"/>
  <c r="H23" i="52"/>
  <c r="H21" i="52"/>
  <c r="H26" i="52" l="1"/>
  <c r="E13" i="52"/>
  <c r="H25" i="52"/>
  <c r="H24" i="52" s="1"/>
  <c r="H28" i="52" l="1"/>
  <c r="H27" i="52" s="1"/>
  <c r="H29" i="52"/>
  <c r="D13" i="51" l="1"/>
  <c r="F13" i="51" s="1"/>
  <c r="O28" i="51" s="1"/>
  <c r="C13" i="51"/>
  <c r="D12" i="51"/>
  <c r="F12" i="51" s="1"/>
  <c r="C12" i="51"/>
  <c r="D11" i="51"/>
  <c r="F11" i="51" s="1"/>
  <c r="M22" i="51" s="1"/>
  <c r="C11" i="51"/>
  <c r="D10" i="51"/>
  <c r="F10" i="51" s="1"/>
  <c r="C10" i="51"/>
  <c r="D9" i="51"/>
  <c r="F9" i="51" s="1"/>
  <c r="K16" i="51" s="1"/>
  <c r="C9" i="51"/>
  <c r="D8" i="51"/>
  <c r="F8" i="51" s="1"/>
  <c r="C8" i="51"/>
  <c r="D7" i="51"/>
  <c r="F7" i="51" s="1"/>
  <c r="C7" i="51"/>
  <c r="E7" i="51" s="1"/>
  <c r="E8" i="51" l="1"/>
  <c r="H11" i="51"/>
  <c r="H10" i="51"/>
  <c r="H9" i="51" s="1"/>
  <c r="L18" i="51"/>
  <c r="L19" i="51"/>
  <c r="L17" i="51"/>
  <c r="N24" i="51"/>
  <c r="N25" i="51"/>
  <c r="N23" i="51"/>
  <c r="I10" i="51"/>
  <c r="I9" i="51"/>
  <c r="I8" i="51"/>
  <c r="J13" i="51"/>
  <c r="J11" i="51"/>
  <c r="J12" i="51"/>
  <c r="C14" i="51"/>
  <c r="K15" i="51"/>
  <c r="M21" i="51"/>
  <c r="O27" i="51"/>
  <c r="K14" i="51"/>
  <c r="M20" i="51"/>
  <c r="O26" i="51"/>
  <c r="H13" i="51" l="1"/>
  <c r="H12" i="51" s="1"/>
  <c r="E9" i="51"/>
  <c r="H14" i="51"/>
  <c r="H17" i="51" l="1"/>
  <c r="H16" i="51"/>
  <c r="H15" i="51" s="1"/>
  <c r="E10" i="51"/>
  <c r="H19" i="51" l="1"/>
  <c r="H18" i="51" s="1"/>
  <c r="E11" i="51"/>
  <c r="H20" i="51"/>
  <c r="H21" i="51" l="1"/>
  <c r="H23" i="51"/>
  <c r="E12" i="51"/>
  <c r="H22" i="51"/>
  <c r="H25" i="51" l="1"/>
  <c r="H24" i="51" s="1"/>
  <c r="H26" i="51"/>
  <c r="E13" i="51"/>
  <c r="H29" i="51" l="1"/>
  <c r="H28" i="51"/>
  <c r="H27" i="51"/>
  <c r="F13" i="50" l="1"/>
  <c r="O28" i="50" s="1"/>
  <c r="D13" i="50"/>
  <c r="C13" i="50"/>
  <c r="D12" i="50"/>
  <c r="F12" i="50" s="1"/>
  <c r="C12" i="50"/>
  <c r="D11" i="50"/>
  <c r="F11" i="50" s="1"/>
  <c r="C11" i="50"/>
  <c r="D10" i="50"/>
  <c r="F10" i="50" s="1"/>
  <c r="C10" i="50"/>
  <c r="D9" i="50"/>
  <c r="F9" i="50" s="1"/>
  <c r="C9" i="50"/>
  <c r="F8" i="50"/>
  <c r="J13" i="50" s="1"/>
  <c r="D8" i="50"/>
  <c r="C8" i="50"/>
  <c r="F7" i="50"/>
  <c r="I9" i="50" s="1"/>
  <c r="D7" i="50"/>
  <c r="C7" i="50"/>
  <c r="E7" i="50" s="1"/>
  <c r="K16" i="50" l="1"/>
  <c r="K15" i="50"/>
  <c r="M22" i="50"/>
  <c r="M21" i="50"/>
  <c r="C14" i="50"/>
  <c r="O27" i="50"/>
  <c r="N23" i="50"/>
  <c r="N24" i="50"/>
  <c r="N25" i="50"/>
  <c r="E8" i="50"/>
  <c r="H11" i="50"/>
  <c r="H10" i="50"/>
  <c r="H9" i="50" s="1"/>
  <c r="L19" i="50"/>
  <c r="L18" i="50"/>
  <c r="L17" i="50"/>
  <c r="I10" i="50"/>
  <c r="K14" i="50"/>
  <c r="M20" i="50"/>
  <c r="O26" i="50"/>
  <c r="I8" i="50"/>
  <c r="J12" i="50"/>
  <c r="J11" i="50"/>
  <c r="H14" i="50" l="1"/>
  <c r="E9" i="50"/>
  <c r="H13" i="50"/>
  <c r="H12" i="50"/>
  <c r="H17" i="50" l="1"/>
  <c r="E10" i="50"/>
  <c r="H16" i="50"/>
  <c r="H15" i="50"/>
  <c r="H19" i="50" l="1"/>
  <c r="H18" i="50" s="1"/>
  <c r="H20" i="50"/>
  <c r="E11" i="50"/>
  <c r="H23" i="50" l="1"/>
  <c r="H22" i="50"/>
  <c r="H21" i="50" s="1"/>
  <c r="E12" i="50"/>
  <c r="H25" i="50" l="1"/>
  <c r="H24" i="50" s="1"/>
  <c r="H26" i="50"/>
  <c r="E13" i="50"/>
  <c r="H29" i="50" l="1"/>
  <c r="H28" i="50"/>
  <c r="H27" i="50"/>
  <c r="F13" i="49" l="1"/>
  <c r="O28" i="49" s="1"/>
  <c r="D13" i="49"/>
  <c r="C13" i="49"/>
  <c r="D12" i="49"/>
  <c r="F12" i="49" s="1"/>
  <c r="C12" i="49"/>
  <c r="D11" i="49"/>
  <c r="F11" i="49" s="1"/>
  <c r="C11" i="49"/>
  <c r="D10" i="49"/>
  <c r="F10" i="49" s="1"/>
  <c r="C10" i="49"/>
  <c r="D9" i="49"/>
  <c r="F9" i="49" s="1"/>
  <c r="C9" i="49"/>
  <c r="F8" i="49"/>
  <c r="J13" i="49" s="1"/>
  <c r="D8" i="49"/>
  <c r="C8" i="49"/>
  <c r="F7" i="49"/>
  <c r="I9" i="49" s="1"/>
  <c r="D7" i="49"/>
  <c r="C7" i="49"/>
  <c r="E7" i="49" s="1"/>
  <c r="K16" i="49" l="1"/>
  <c r="K15" i="49"/>
  <c r="M22" i="49"/>
  <c r="M21" i="49"/>
  <c r="C14" i="49"/>
  <c r="O27" i="49"/>
  <c r="N23" i="49"/>
  <c r="N24" i="49"/>
  <c r="N25" i="49"/>
  <c r="E8" i="49"/>
  <c r="H11" i="49"/>
  <c r="H10" i="49"/>
  <c r="H9" i="49" s="1"/>
  <c r="L19" i="49"/>
  <c r="L18" i="49"/>
  <c r="L17" i="49"/>
  <c r="J12" i="49"/>
  <c r="K14" i="49"/>
  <c r="M20" i="49"/>
  <c r="O26" i="49"/>
  <c r="I8" i="49"/>
  <c r="I10" i="49"/>
  <c r="J11" i="49"/>
  <c r="E9" i="49" l="1"/>
  <c r="H13" i="49"/>
  <c r="H14" i="49"/>
  <c r="H12" i="49"/>
  <c r="H17" i="49" l="1"/>
  <c r="E10" i="49"/>
  <c r="H16" i="49"/>
  <c r="H15" i="49" s="1"/>
  <c r="H19" i="49" l="1"/>
  <c r="H18" i="49" s="1"/>
  <c r="H20" i="49"/>
  <c r="E11" i="49"/>
  <c r="H23" i="49" l="1"/>
  <c r="H22" i="49"/>
  <c r="E12" i="49"/>
  <c r="H21" i="49"/>
  <c r="H25" i="49" l="1"/>
  <c r="H24" i="49" s="1"/>
  <c r="H26" i="49"/>
  <c r="E13" i="49"/>
  <c r="H29" i="49" l="1"/>
  <c r="H28" i="49"/>
  <c r="H27" i="49" s="1"/>
  <c r="D13" i="48" l="1"/>
  <c r="F13" i="48" s="1"/>
  <c r="C13" i="48"/>
  <c r="F12" i="48"/>
  <c r="N24" i="48" s="1"/>
  <c r="D12" i="48"/>
  <c r="C12" i="48"/>
  <c r="D11" i="48"/>
  <c r="F11" i="48" s="1"/>
  <c r="C11" i="48"/>
  <c r="D10" i="48"/>
  <c r="F10" i="48" s="1"/>
  <c r="L18" i="48" s="1"/>
  <c r="C10" i="48"/>
  <c r="C14" i="48" s="1"/>
  <c r="D9" i="48"/>
  <c r="F9" i="48" s="1"/>
  <c r="C9" i="48"/>
  <c r="F8" i="48"/>
  <c r="J12" i="48" s="1"/>
  <c r="D8" i="48"/>
  <c r="C8" i="48"/>
  <c r="F7" i="48"/>
  <c r="I10" i="48" s="1"/>
  <c r="E7" i="48"/>
  <c r="H11" i="48" s="1"/>
  <c r="D7" i="48"/>
  <c r="C7" i="48"/>
  <c r="J11" i="48" l="1"/>
  <c r="I9" i="48"/>
  <c r="J13" i="48"/>
  <c r="M22" i="48"/>
  <c r="M20" i="48"/>
  <c r="M21" i="48"/>
  <c r="K16" i="48"/>
  <c r="K14" i="48"/>
  <c r="K15" i="48"/>
  <c r="O28" i="48"/>
  <c r="O26" i="48"/>
  <c r="O27" i="48"/>
  <c r="E8" i="48"/>
  <c r="H10" i="48"/>
  <c r="H9" i="48" s="1"/>
  <c r="L17" i="48"/>
  <c r="L19" i="48"/>
  <c r="N23" i="48"/>
  <c r="N25" i="48"/>
  <c r="I8" i="48"/>
  <c r="H13" i="48" l="1"/>
  <c r="H12" i="48" s="1"/>
  <c r="H14" i="48"/>
  <c r="E9" i="48"/>
  <c r="E10" i="48" l="1"/>
  <c r="H16" i="48"/>
  <c r="H15" i="48" s="1"/>
  <c r="H17" i="48"/>
  <c r="H18" i="48" l="1"/>
  <c r="H20" i="48"/>
  <c r="E11" i="48"/>
  <c r="H19" i="48"/>
  <c r="E12" i="48" l="1"/>
  <c r="H22" i="48"/>
  <c r="H21" i="48" s="1"/>
  <c r="H23" i="48"/>
  <c r="H24" i="48" l="1"/>
  <c r="H26" i="48"/>
  <c r="E13" i="48"/>
  <c r="H25" i="48"/>
  <c r="H28" i="48" l="1"/>
  <c r="H29" i="48"/>
  <c r="H27" i="48"/>
  <c r="O27" i="45" l="1"/>
  <c r="F13" i="45"/>
  <c r="O28" i="45" s="1"/>
  <c r="D12" i="45"/>
  <c r="F12" i="45" s="1"/>
  <c r="C12" i="45"/>
  <c r="D11" i="45"/>
  <c r="F11" i="45" s="1"/>
  <c r="C11" i="45"/>
  <c r="D10" i="45"/>
  <c r="F10" i="45" s="1"/>
  <c r="C10" i="45"/>
  <c r="D9" i="45"/>
  <c r="F9" i="45" s="1"/>
  <c r="C9" i="45"/>
  <c r="D8" i="45"/>
  <c r="F8" i="45" s="1"/>
  <c r="C8" i="45"/>
  <c r="D7" i="45"/>
  <c r="F7" i="45" s="1"/>
  <c r="C7" i="45"/>
  <c r="E7" i="45" s="1"/>
  <c r="L18" i="45" l="1"/>
  <c r="L19" i="45"/>
  <c r="L17" i="45"/>
  <c r="E8" i="45"/>
  <c r="H14" i="45" s="1"/>
  <c r="H11" i="45"/>
  <c r="H12" i="45" s="1"/>
  <c r="N24" i="45"/>
  <c r="N23" i="45"/>
  <c r="N25" i="45"/>
  <c r="C14" i="45"/>
  <c r="I10" i="45"/>
  <c r="I8" i="45"/>
  <c r="I9" i="45"/>
  <c r="H13" i="45"/>
  <c r="E9" i="45"/>
  <c r="K15" i="45"/>
  <c r="K16" i="45"/>
  <c r="K14" i="45"/>
  <c r="M22" i="45"/>
  <c r="M20" i="45"/>
  <c r="M21" i="45"/>
  <c r="J13" i="45"/>
  <c r="J12" i="45"/>
  <c r="J11" i="45"/>
  <c r="H10" i="45"/>
  <c r="H9" i="45" s="1"/>
  <c r="O26" i="45"/>
  <c r="H17" i="45" l="1"/>
  <c r="E10" i="45"/>
  <c r="H16" i="45"/>
  <c r="H15" i="45" s="1"/>
  <c r="H19" i="45" l="1"/>
  <c r="H18" i="45" s="1"/>
  <c r="H20" i="45"/>
  <c r="E11" i="45"/>
  <c r="H23" i="45" l="1"/>
  <c r="H22" i="45"/>
  <c r="E12" i="45"/>
  <c r="H21" i="45"/>
  <c r="H24" i="45" l="1"/>
  <c r="H25" i="45"/>
  <c r="H26" i="45"/>
  <c r="E13" i="45"/>
  <c r="H29" i="45" l="1"/>
  <c r="H28" i="45"/>
  <c r="H27" i="45"/>
  <c r="F13" i="44" l="1"/>
  <c r="F12" i="44"/>
  <c r="N25" i="44" s="1"/>
  <c r="F11" i="44"/>
  <c r="F10" i="44"/>
  <c r="L18" i="44" s="1"/>
  <c r="F9" i="44"/>
  <c r="F8" i="44"/>
  <c r="F7" i="44"/>
  <c r="E7" i="44"/>
  <c r="L19" i="44" l="1"/>
  <c r="N23" i="44"/>
  <c r="L17" i="44"/>
  <c r="N24" i="44"/>
  <c r="M22" i="44"/>
  <c r="M20" i="44"/>
  <c r="M21" i="44"/>
  <c r="J13" i="44"/>
  <c r="J11" i="44"/>
  <c r="J12" i="44"/>
  <c r="O28" i="44"/>
  <c r="O26" i="44"/>
  <c r="O27" i="44"/>
  <c r="E8" i="44"/>
  <c r="H11" i="44"/>
  <c r="H10" i="44"/>
  <c r="H9" i="44" s="1"/>
  <c r="I9" i="44"/>
  <c r="I10" i="44"/>
  <c r="I8" i="44"/>
  <c r="K16" i="44"/>
  <c r="K14" i="44"/>
  <c r="K15" i="44"/>
  <c r="H13" i="44" l="1"/>
  <c r="H12" i="44" s="1"/>
  <c r="H14" i="44"/>
  <c r="E9" i="44"/>
  <c r="H17" i="44" l="1"/>
  <c r="E10" i="44"/>
  <c r="H16" i="44"/>
  <c r="H15" i="44"/>
  <c r="H19" i="44" l="1"/>
  <c r="H18" i="44" s="1"/>
  <c r="H20" i="44"/>
  <c r="E11" i="44"/>
  <c r="H23" i="44" l="1"/>
  <c r="E12" i="44"/>
  <c r="H22" i="44"/>
  <c r="H21" i="44"/>
  <c r="H25" i="44" l="1"/>
  <c r="H24" i="44" s="1"/>
  <c r="H26" i="44"/>
  <c r="E13" i="44"/>
  <c r="H29" i="44" l="1"/>
  <c r="H28" i="44"/>
  <c r="H27" i="44" s="1"/>
  <c r="F13" i="43" l="1"/>
  <c r="F12" i="43"/>
  <c r="F11" i="43"/>
  <c r="F10" i="43"/>
  <c r="L18" i="43" s="1"/>
  <c r="F9" i="43"/>
  <c r="F8" i="43"/>
  <c r="J13" i="43" s="1"/>
  <c r="F7" i="43"/>
  <c r="I9" i="43" s="1"/>
  <c r="E7" i="43"/>
  <c r="N24" i="43" l="1"/>
  <c r="N25" i="43"/>
  <c r="N23" i="43"/>
  <c r="L17" i="43"/>
  <c r="L19" i="43"/>
  <c r="K16" i="43"/>
  <c r="K14" i="43"/>
  <c r="K15" i="43"/>
  <c r="E8" i="43"/>
  <c r="H11" i="43"/>
  <c r="H10" i="43"/>
  <c r="H9" i="43" s="1"/>
  <c r="M22" i="43"/>
  <c r="M20" i="43"/>
  <c r="M21" i="43"/>
  <c r="O28" i="43"/>
  <c r="O26" i="43"/>
  <c r="O27" i="43"/>
  <c r="I8" i="43"/>
  <c r="I10" i="43"/>
  <c r="J12" i="43"/>
  <c r="J11" i="43"/>
  <c r="H13" i="43" l="1"/>
  <c r="H12" i="43" s="1"/>
  <c r="H14" i="43"/>
  <c r="E9" i="43"/>
  <c r="H17" i="43" l="1"/>
  <c r="E10" i="43"/>
  <c r="H16" i="43"/>
  <c r="H15" i="43"/>
  <c r="H19" i="43" l="1"/>
  <c r="H18" i="43" s="1"/>
  <c r="E11" i="43"/>
  <c r="H20" i="43"/>
  <c r="H21" i="43" l="1"/>
  <c r="H23" i="43"/>
  <c r="E12" i="43"/>
  <c r="H22" i="43"/>
  <c r="H25" i="43" l="1"/>
  <c r="H24" i="43" s="1"/>
  <c r="E13" i="43"/>
  <c r="H26" i="43"/>
  <c r="H27" i="43" l="1"/>
  <c r="H29" i="43"/>
  <c r="H28" i="43"/>
  <c r="F13" i="42" l="1"/>
  <c r="F12" i="42"/>
  <c r="N25" i="42" s="1"/>
  <c r="F11" i="42"/>
  <c r="F10" i="42"/>
  <c r="F9" i="42"/>
  <c r="F8" i="42"/>
  <c r="F7" i="42"/>
  <c r="E7" i="42"/>
  <c r="N23" i="42" l="1"/>
  <c r="L18" i="42"/>
  <c r="L19" i="42"/>
  <c r="L17" i="42"/>
  <c r="N24" i="42"/>
  <c r="M22" i="42"/>
  <c r="M20" i="42"/>
  <c r="M21" i="42"/>
  <c r="J13" i="42"/>
  <c r="J11" i="42"/>
  <c r="J12" i="42"/>
  <c r="O28" i="42"/>
  <c r="O26" i="42"/>
  <c r="O27" i="42"/>
  <c r="E8" i="42"/>
  <c r="H11" i="42"/>
  <c r="H10" i="42"/>
  <c r="H9" i="42" s="1"/>
  <c r="I9" i="42"/>
  <c r="I10" i="42"/>
  <c r="I8" i="42"/>
  <c r="K16" i="42"/>
  <c r="K14" i="42"/>
  <c r="K15" i="42"/>
  <c r="H13" i="42" l="1"/>
  <c r="H12" i="42" s="1"/>
  <c r="H14" i="42"/>
  <c r="E9" i="42"/>
  <c r="H17" i="42" l="1"/>
  <c r="E10" i="42"/>
  <c r="H16" i="42"/>
  <c r="H15" i="42"/>
  <c r="H19" i="42" l="1"/>
  <c r="H18" i="42" s="1"/>
  <c r="H20" i="42"/>
  <c r="E11" i="42"/>
  <c r="H23" i="42" l="1"/>
  <c r="E12" i="42"/>
  <c r="H22" i="42"/>
  <c r="H21" i="42"/>
  <c r="H25" i="42" l="1"/>
  <c r="H24" i="42" s="1"/>
  <c r="H26" i="42"/>
  <c r="E13" i="42"/>
  <c r="H29" i="42" l="1"/>
  <c r="H28" i="42"/>
  <c r="H27" i="42" s="1"/>
  <c r="F13" i="41" l="1"/>
  <c r="F12" i="41"/>
  <c r="N24" i="41" s="1"/>
  <c r="F11" i="41"/>
  <c r="F10" i="41"/>
  <c r="F9" i="41"/>
  <c r="F8" i="41"/>
  <c r="J13" i="41" s="1"/>
  <c r="F7" i="41"/>
  <c r="I9" i="41" s="1"/>
  <c r="E7" i="41"/>
  <c r="N23" i="41" l="1"/>
  <c r="N25" i="41"/>
  <c r="K16" i="41"/>
  <c r="K14" i="41"/>
  <c r="K15" i="41"/>
  <c r="M22" i="41"/>
  <c r="M20" i="41"/>
  <c r="M21" i="41"/>
  <c r="E8" i="41"/>
  <c r="H11" i="41"/>
  <c r="H10" i="41"/>
  <c r="H9" i="41" s="1"/>
  <c r="O28" i="41"/>
  <c r="O26" i="41"/>
  <c r="O27" i="41"/>
  <c r="L17" i="41"/>
  <c r="L18" i="41"/>
  <c r="L19" i="41"/>
  <c r="I8" i="41"/>
  <c r="I10" i="41"/>
  <c r="J12" i="41"/>
  <c r="J11" i="41"/>
  <c r="E9" i="41" l="1"/>
  <c r="H13" i="41"/>
  <c r="H14" i="41"/>
  <c r="H12" i="41"/>
  <c r="H17" i="41" l="1"/>
  <c r="E10" i="41"/>
  <c r="H16" i="41"/>
  <c r="H15" i="41" s="1"/>
  <c r="H19" i="41" l="1"/>
  <c r="H18" i="41" s="1"/>
  <c r="H20" i="41"/>
  <c r="E11" i="41"/>
  <c r="H23" i="41" l="1"/>
  <c r="E12" i="41"/>
  <c r="H22" i="41"/>
  <c r="H21" i="41"/>
  <c r="H25" i="41" l="1"/>
  <c r="H24" i="41" s="1"/>
  <c r="E13" i="41"/>
  <c r="H26" i="41"/>
  <c r="H29" i="41" l="1"/>
  <c r="H28" i="41"/>
  <c r="H27" i="41" s="1"/>
  <c r="N24" i="40" l="1"/>
  <c r="L18" i="40"/>
  <c r="F13" i="40"/>
  <c r="F12" i="40"/>
  <c r="N25" i="40" s="1"/>
  <c r="F11" i="40"/>
  <c r="F10" i="40"/>
  <c r="L19" i="40" s="1"/>
  <c r="F9" i="40"/>
  <c r="F8" i="40"/>
  <c r="E7" i="40"/>
  <c r="E8" i="40" s="1"/>
  <c r="F7" i="40"/>
  <c r="H11" i="40" l="1"/>
  <c r="H14" i="40"/>
  <c r="E9" i="40"/>
  <c r="H13" i="40"/>
  <c r="K15" i="40"/>
  <c r="K16" i="40"/>
  <c r="K14" i="40"/>
  <c r="M22" i="40"/>
  <c r="M21" i="40"/>
  <c r="M20" i="40"/>
  <c r="J13" i="40"/>
  <c r="J11" i="40"/>
  <c r="J12" i="40"/>
  <c r="H12" i="40"/>
  <c r="I9" i="40"/>
  <c r="I10" i="40"/>
  <c r="I8" i="40"/>
  <c r="O27" i="40"/>
  <c r="O28" i="40"/>
  <c r="O26" i="40"/>
  <c r="H10" i="40"/>
  <c r="H9" i="40" s="1"/>
  <c r="L17" i="40"/>
  <c r="N23" i="40"/>
  <c r="H17" i="40" l="1"/>
  <c r="E10" i="40"/>
  <c r="H16" i="40"/>
  <c r="H15" i="40"/>
  <c r="H19" i="40" l="1"/>
  <c r="H18" i="40" s="1"/>
  <c r="H20" i="40"/>
  <c r="E11" i="40"/>
  <c r="H21" i="40" l="1"/>
  <c r="H23" i="40"/>
  <c r="H22" i="40"/>
  <c r="E12" i="40"/>
  <c r="H25" i="40" l="1"/>
  <c r="H24" i="40" s="1"/>
  <c r="H26" i="40"/>
  <c r="E13" i="40"/>
  <c r="H29" i="40" l="1"/>
  <c r="H28" i="40"/>
  <c r="H27" i="40" s="1"/>
  <c r="F13" i="39" l="1"/>
  <c r="O28" i="39" s="1"/>
  <c r="F12" i="39"/>
  <c r="F11" i="39"/>
  <c r="F10" i="39"/>
  <c r="F9" i="39"/>
  <c r="K16" i="39" s="1"/>
  <c r="F8" i="39"/>
  <c r="J13" i="39" s="1"/>
  <c r="F7" i="39"/>
  <c r="I9" i="39" s="1"/>
  <c r="E7" i="39"/>
  <c r="M22" i="39" l="1"/>
  <c r="M21" i="39"/>
  <c r="K15" i="39"/>
  <c r="O27" i="39"/>
  <c r="L17" i="39"/>
  <c r="L18" i="39"/>
  <c r="L19" i="39"/>
  <c r="N25" i="39"/>
  <c r="N24" i="39"/>
  <c r="N23" i="39"/>
  <c r="E8" i="39"/>
  <c r="H10" i="39"/>
  <c r="H9" i="39" s="1"/>
  <c r="H11" i="39"/>
  <c r="J12" i="39"/>
  <c r="K14" i="39"/>
  <c r="M20" i="39"/>
  <c r="O26" i="39"/>
  <c r="I8" i="39"/>
  <c r="I10" i="39"/>
  <c r="J11" i="39"/>
  <c r="H14" i="39" l="1"/>
  <c r="E9" i="39"/>
  <c r="H13" i="39"/>
  <c r="H12" i="39"/>
  <c r="H17" i="39" l="1"/>
  <c r="H16" i="39"/>
  <c r="E10" i="39"/>
  <c r="H15" i="39"/>
  <c r="H19" i="39" l="1"/>
  <c r="H18" i="39" s="1"/>
  <c r="E11" i="39"/>
  <c r="H20" i="39"/>
  <c r="H21" i="39" l="1"/>
  <c r="H23" i="39"/>
  <c r="E12" i="39"/>
  <c r="H22" i="39"/>
  <c r="H25" i="39" l="1"/>
  <c r="H24" i="39" s="1"/>
  <c r="H26" i="39"/>
  <c r="E13" i="39"/>
  <c r="H29" i="39" l="1"/>
  <c r="H28" i="39"/>
  <c r="H27" i="39" s="1"/>
  <c r="F13" i="38" l="1"/>
  <c r="F12" i="38"/>
  <c r="F11" i="38"/>
  <c r="F10" i="38"/>
  <c r="F9" i="38"/>
  <c r="F8" i="38"/>
  <c r="J13" i="38" s="1"/>
  <c r="F7" i="38"/>
  <c r="I9" i="38" s="1"/>
  <c r="E7" i="38"/>
  <c r="L18" i="38" l="1"/>
  <c r="L17" i="38"/>
  <c r="L19" i="38"/>
  <c r="N24" i="38"/>
  <c r="N25" i="38"/>
  <c r="N23" i="38"/>
  <c r="E8" i="38"/>
  <c r="H10" i="38"/>
  <c r="H9" i="38" s="1"/>
  <c r="O28" i="38"/>
  <c r="O26" i="38"/>
  <c r="O27" i="38"/>
  <c r="K16" i="38"/>
  <c r="K14" i="38"/>
  <c r="K15" i="38"/>
  <c r="H13" i="38"/>
  <c r="H14" i="38"/>
  <c r="E9" i="38"/>
  <c r="M22" i="38"/>
  <c r="M20" i="38"/>
  <c r="M21" i="38"/>
  <c r="I8" i="38"/>
  <c r="I10" i="38"/>
  <c r="J12" i="38"/>
  <c r="H11" i="38"/>
  <c r="H12" i="38" s="1"/>
  <c r="J11" i="38"/>
  <c r="H17" i="38" l="1"/>
  <c r="E10" i="38"/>
  <c r="H16" i="38"/>
  <c r="H15" i="38"/>
  <c r="H19" i="38" l="1"/>
  <c r="H18" i="38" s="1"/>
  <c r="E11" i="38"/>
  <c r="H20" i="38"/>
  <c r="H21" i="38" l="1"/>
  <c r="H23" i="38"/>
  <c r="E12" i="38"/>
  <c r="H22" i="38"/>
  <c r="H25" i="38" l="1"/>
  <c r="H24" i="38" s="1"/>
  <c r="E13" i="38"/>
  <c r="H26" i="38"/>
  <c r="H27" i="38" l="1"/>
  <c r="H29" i="38"/>
  <c r="H28" i="38"/>
  <c r="F13" i="37" l="1"/>
  <c r="O28" i="37" s="1"/>
  <c r="F12" i="37"/>
  <c r="F11" i="37"/>
  <c r="M22" i="37" s="1"/>
  <c r="F10" i="37"/>
  <c r="F9" i="37"/>
  <c r="F8" i="37"/>
  <c r="J13" i="37" s="1"/>
  <c r="F7" i="37"/>
  <c r="I9" i="37" s="1"/>
  <c r="E7" i="37"/>
  <c r="K16" i="37" l="1"/>
  <c r="K15" i="37"/>
  <c r="M21" i="37"/>
  <c r="O27" i="37"/>
  <c r="L17" i="37"/>
  <c r="L18" i="37"/>
  <c r="L19" i="37"/>
  <c r="N25" i="37"/>
  <c r="N24" i="37"/>
  <c r="N23" i="37"/>
  <c r="E8" i="37"/>
  <c r="H11" i="37"/>
  <c r="H10" i="37"/>
  <c r="H9" i="37" s="1"/>
  <c r="I8" i="37"/>
  <c r="J12" i="37"/>
  <c r="K14" i="37"/>
  <c r="M20" i="37"/>
  <c r="O26" i="37"/>
  <c r="I10" i="37"/>
  <c r="J11" i="37"/>
  <c r="H12" i="37" l="1"/>
  <c r="H13" i="37"/>
  <c r="H14" i="37"/>
  <c r="E9" i="37"/>
  <c r="H17" i="37" l="1"/>
  <c r="E10" i="37"/>
  <c r="H16" i="37"/>
  <c r="H15" i="37"/>
  <c r="H18" i="37" l="1"/>
  <c r="H19" i="37"/>
  <c r="E11" i="37"/>
  <c r="H20" i="37"/>
  <c r="H23" i="37" l="1"/>
  <c r="H22" i="37"/>
  <c r="H21" i="37" s="1"/>
  <c r="E12" i="37"/>
  <c r="H25" i="37" l="1"/>
  <c r="H24" i="37" s="1"/>
  <c r="H26" i="37"/>
  <c r="E13" i="37"/>
  <c r="H29" i="37" l="1"/>
  <c r="H28" i="37"/>
  <c r="H27" i="37"/>
  <c r="F13" i="36" l="1"/>
  <c r="F12" i="36"/>
  <c r="F11" i="36"/>
  <c r="M22" i="36" s="1"/>
  <c r="F10" i="36"/>
  <c r="F9" i="36"/>
  <c r="F8" i="36"/>
  <c r="J13" i="36" s="1"/>
  <c r="F7" i="36"/>
  <c r="I9" i="36" s="1"/>
  <c r="E7" i="36"/>
  <c r="K16" i="36" l="1"/>
  <c r="K15" i="36"/>
  <c r="O28" i="36"/>
  <c r="O27" i="36"/>
  <c r="M21" i="36"/>
  <c r="L17" i="36"/>
  <c r="L18" i="36"/>
  <c r="L19" i="36"/>
  <c r="N25" i="36"/>
  <c r="N24" i="36"/>
  <c r="N23" i="36"/>
  <c r="E8" i="36"/>
  <c r="H10" i="36"/>
  <c r="H9" i="36" s="1"/>
  <c r="H11" i="36"/>
  <c r="I10" i="36"/>
  <c r="J12" i="36"/>
  <c r="K14" i="36"/>
  <c r="M20" i="36"/>
  <c r="O26" i="36"/>
  <c r="I8" i="36"/>
  <c r="J11" i="36"/>
  <c r="H12" i="36" l="1"/>
  <c r="H14" i="36"/>
  <c r="H13" i="36"/>
  <c r="E9" i="36"/>
  <c r="H17" i="36" l="1"/>
  <c r="H16" i="36"/>
  <c r="E10" i="36"/>
  <c r="H15" i="36"/>
  <c r="H19" i="36" l="1"/>
  <c r="H18" i="36" s="1"/>
  <c r="H20" i="36"/>
  <c r="E11" i="36"/>
  <c r="H21" i="36" l="1"/>
  <c r="H23" i="36"/>
  <c r="H22" i="36"/>
  <c r="E12" i="36"/>
  <c r="H25" i="36" l="1"/>
  <c r="H24" i="36" s="1"/>
  <c r="H26" i="36"/>
  <c r="E13" i="36"/>
  <c r="H29" i="36" l="1"/>
  <c r="H28" i="36"/>
  <c r="H27" i="36" s="1"/>
  <c r="F13" i="35" l="1"/>
  <c r="F12" i="35"/>
  <c r="F11" i="35"/>
  <c r="F10" i="35"/>
  <c r="F9" i="35"/>
  <c r="K16" i="35" s="1"/>
  <c r="F8" i="35"/>
  <c r="J13" i="35" s="1"/>
  <c r="F7" i="35"/>
  <c r="I9" i="35" s="1"/>
  <c r="E7" i="35"/>
  <c r="M22" i="35" l="1"/>
  <c r="M21" i="35"/>
  <c r="O28" i="35"/>
  <c r="O27" i="35"/>
  <c r="K15" i="35"/>
  <c r="L19" i="35"/>
  <c r="L18" i="35"/>
  <c r="L17" i="35"/>
  <c r="N25" i="35"/>
  <c r="N23" i="35"/>
  <c r="N24" i="35"/>
  <c r="E8" i="35"/>
  <c r="H11" i="35"/>
  <c r="H10" i="35"/>
  <c r="H9" i="35" s="1"/>
  <c r="I10" i="35"/>
  <c r="K14" i="35"/>
  <c r="M20" i="35"/>
  <c r="O26" i="35"/>
  <c r="I8" i="35"/>
  <c r="J12" i="35"/>
  <c r="J11" i="35"/>
  <c r="H14" i="35" l="1"/>
  <c r="H13" i="35"/>
  <c r="H12" i="35" s="1"/>
  <c r="E9" i="35"/>
  <c r="H17" i="35" l="1"/>
  <c r="H16" i="35"/>
  <c r="E10" i="35"/>
  <c r="H15" i="35"/>
  <c r="H19" i="35" l="1"/>
  <c r="H18" i="35" s="1"/>
  <c r="H20" i="35"/>
  <c r="E11" i="35"/>
  <c r="H23" i="35" l="1"/>
  <c r="E12" i="35"/>
  <c r="H22" i="35"/>
  <c r="H21" i="35"/>
  <c r="H25" i="35" l="1"/>
  <c r="H24" i="35" s="1"/>
  <c r="H26" i="35"/>
  <c r="E13" i="35"/>
  <c r="H29" i="35" l="1"/>
  <c r="H28" i="35"/>
  <c r="H27" i="35" s="1"/>
  <c r="F13" i="34" l="1"/>
  <c r="F12" i="34"/>
  <c r="N24" i="34" s="1"/>
  <c r="F11" i="34"/>
  <c r="I10" i="34"/>
  <c r="F10" i="34"/>
  <c r="L18" i="34" s="1"/>
  <c r="F9" i="34"/>
  <c r="I8" i="34"/>
  <c r="F8" i="34"/>
  <c r="J13" i="34" s="1"/>
  <c r="F7" i="34"/>
  <c r="I9" i="34" s="1"/>
  <c r="E7" i="34"/>
  <c r="H11" i="34" s="1"/>
  <c r="J12" i="34" l="1"/>
  <c r="J11" i="34"/>
  <c r="K16" i="34"/>
  <c r="K14" i="34"/>
  <c r="K15" i="34"/>
  <c r="O28" i="34"/>
  <c r="O26" i="34"/>
  <c r="O27" i="34"/>
  <c r="M22" i="34"/>
  <c r="M20" i="34"/>
  <c r="M21" i="34"/>
  <c r="E8" i="34"/>
  <c r="H10" i="34"/>
  <c r="H9" i="34" s="1"/>
  <c r="L17" i="34"/>
  <c r="L19" i="34"/>
  <c r="N23" i="34"/>
  <c r="N25" i="34"/>
  <c r="H13" i="34" l="1"/>
  <c r="H12" i="34" s="1"/>
  <c r="H14" i="34"/>
  <c r="E9" i="34"/>
  <c r="H15" i="34" l="1"/>
  <c r="E10" i="34"/>
  <c r="H16" i="34"/>
  <c r="H17" i="34"/>
  <c r="H20" i="34" l="1"/>
  <c r="E11" i="34"/>
  <c r="H19" i="34"/>
  <c r="H18" i="34"/>
  <c r="E12" i="34" l="1"/>
  <c r="H22" i="34"/>
  <c r="H21" i="34" s="1"/>
  <c r="H23" i="34"/>
  <c r="H26" i="34" l="1"/>
  <c r="E13" i="34"/>
  <c r="H25" i="34"/>
  <c r="H24" i="34"/>
  <c r="H28" i="34" l="1"/>
  <c r="H27" i="34" s="1"/>
  <c r="H29" i="34"/>
  <c r="F13" i="33" l="1"/>
  <c r="F12" i="33"/>
  <c r="F11" i="33"/>
  <c r="F10" i="33"/>
  <c r="F9" i="33"/>
  <c r="F8" i="33"/>
  <c r="J13" i="33" s="1"/>
  <c r="F7" i="33"/>
  <c r="E7" i="33"/>
  <c r="L18" i="33" l="1"/>
  <c r="L17" i="33"/>
  <c r="L19" i="33"/>
  <c r="N25" i="33"/>
  <c r="N23" i="33"/>
  <c r="N24" i="33"/>
  <c r="E8" i="33"/>
  <c r="E9" i="33" s="1"/>
  <c r="H10" i="33"/>
  <c r="H9" i="33" s="1"/>
  <c r="H11" i="33"/>
  <c r="I9" i="33"/>
  <c r="I10" i="33"/>
  <c r="I8" i="33"/>
  <c r="M22" i="33"/>
  <c r="M20" i="33"/>
  <c r="M21" i="33"/>
  <c r="H13" i="33"/>
  <c r="H12" i="33" s="1"/>
  <c r="H14" i="33"/>
  <c r="K16" i="33"/>
  <c r="K14" i="33"/>
  <c r="K15" i="33"/>
  <c r="O28" i="33"/>
  <c r="O26" i="33"/>
  <c r="O27" i="33"/>
  <c r="J12" i="33"/>
  <c r="J11" i="33"/>
  <c r="H17" i="33" l="1"/>
  <c r="E10" i="33"/>
  <c r="H16" i="33"/>
  <c r="H15" i="33" s="1"/>
  <c r="H19" i="33" l="1"/>
  <c r="H18" i="33" s="1"/>
  <c r="H20" i="33"/>
  <c r="E11" i="33"/>
  <c r="H23" i="33" l="1"/>
  <c r="E12" i="33"/>
  <c r="H22" i="33"/>
  <c r="H21" i="33"/>
  <c r="H25" i="33" l="1"/>
  <c r="H24" i="33" s="1"/>
  <c r="H26" i="33"/>
  <c r="E13" i="33"/>
  <c r="H27" i="33" l="1"/>
  <c r="H29" i="33"/>
  <c r="H28" i="33"/>
  <c r="F13" i="32" l="1"/>
  <c r="F12" i="32"/>
  <c r="F11" i="32"/>
  <c r="F10" i="32"/>
  <c r="F9" i="32"/>
  <c r="F8" i="32"/>
  <c r="F7" i="32"/>
  <c r="E7" i="32"/>
  <c r="N25" i="32" l="1"/>
  <c r="N24" i="32"/>
  <c r="N23" i="32"/>
  <c r="I9" i="32"/>
  <c r="I10" i="32"/>
  <c r="I8" i="32"/>
  <c r="K16" i="32"/>
  <c r="K14" i="32"/>
  <c r="K15" i="32"/>
  <c r="O28" i="32"/>
  <c r="O26" i="32"/>
  <c r="O27" i="32"/>
  <c r="J13" i="32"/>
  <c r="J11" i="32"/>
  <c r="J12" i="32"/>
  <c r="L18" i="32"/>
  <c r="L19" i="32"/>
  <c r="L17" i="32"/>
  <c r="E8" i="32"/>
  <c r="H11" i="32"/>
  <c r="H10" i="32"/>
  <c r="H9" i="32" s="1"/>
  <c r="M22" i="32"/>
  <c r="M20" i="32"/>
  <c r="M21" i="32"/>
  <c r="H13" i="32" l="1"/>
  <c r="H12" i="32" s="1"/>
  <c r="H14" i="32"/>
  <c r="E9" i="32"/>
  <c r="H17" i="32" l="1"/>
  <c r="E10" i="32"/>
  <c r="H16" i="32"/>
  <c r="H15" i="32"/>
  <c r="H19" i="32" l="1"/>
  <c r="H18" i="32" s="1"/>
  <c r="H20" i="32"/>
  <c r="E11" i="32"/>
  <c r="H23" i="32" l="1"/>
  <c r="E12" i="32"/>
  <c r="H22" i="32"/>
  <c r="H21" i="32"/>
  <c r="H25" i="32" l="1"/>
  <c r="H24" i="32" s="1"/>
  <c r="H26" i="32"/>
  <c r="E13" i="32"/>
  <c r="H29" i="32" l="1"/>
  <c r="H28" i="32"/>
  <c r="H27" i="32" s="1"/>
  <c r="F13" i="31" l="1"/>
  <c r="F12" i="31"/>
  <c r="N25" i="31" s="1"/>
  <c r="F11" i="31"/>
  <c r="F10" i="31"/>
  <c r="F9" i="31"/>
  <c r="F8" i="31"/>
  <c r="F7" i="31"/>
  <c r="E7" i="31"/>
  <c r="L19" i="31" l="1"/>
  <c r="L18" i="31"/>
  <c r="E8" i="31"/>
  <c r="H11" i="31"/>
  <c r="N24" i="31"/>
  <c r="H14" i="31"/>
  <c r="E9" i="31"/>
  <c r="H13" i="31"/>
  <c r="K14" i="31"/>
  <c r="K15" i="31"/>
  <c r="K16" i="31"/>
  <c r="M21" i="31"/>
  <c r="M22" i="31"/>
  <c r="M20" i="31"/>
  <c r="J13" i="31"/>
  <c r="J11" i="31"/>
  <c r="J12" i="31"/>
  <c r="I10" i="31"/>
  <c r="I8" i="31"/>
  <c r="I9" i="31"/>
  <c r="O27" i="31"/>
  <c r="O28" i="31"/>
  <c r="O26" i="31"/>
  <c r="H10" i="31"/>
  <c r="H9" i="31" s="1"/>
  <c r="L17" i="31"/>
  <c r="N23" i="31"/>
  <c r="H12" i="31" l="1"/>
  <c r="H17" i="31"/>
  <c r="E10" i="31"/>
  <c r="H16" i="31"/>
  <c r="H15" i="31"/>
  <c r="H19" i="31" l="1"/>
  <c r="H18" i="31" s="1"/>
  <c r="H20" i="31"/>
  <c r="E11" i="31"/>
  <c r="H23" i="31" l="1"/>
  <c r="E12" i="31"/>
  <c r="H22" i="31"/>
  <c r="H21" i="31"/>
  <c r="H25" i="31" l="1"/>
  <c r="H24" i="31" s="1"/>
  <c r="H26" i="31"/>
  <c r="E13" i="31"/>
  <c r="H27" i="31" l="1"/>
  <c r="H29" i="31"/>
  <c r="H28" i="31"/>
  <c r="F13" i="30" l="1"/>
  <c r="O28" i="30" s="1"/>
  <c r="F12" i="30"/>
  <c r="F11" i="30"/>
  <c r="M22" i="30" s="1"/>
  <c r="F10" i="30"/>
  <c r="F9" i="30"/>
  <c r="F8" i="30"/>
  <c r="J13" i="30" s="1"/>
  <c r="F7" i="30"/>
  <c r="I9" i="30" s="1"/>
  <c r="E7" i="30"/>
  <c r="K16" i="30" l="1"/>
  <c r="K15" i="30"/>
  <c r="M21" i="30"/>
  <c r="O27" i="30"/>
  <c r="L17" i="30"/>
  <c r="L18" i="30"/>
  <c r="L19" i="30"/>
  <c r="N25" i="30"/>
  <c r="N24" i="30"/>
  <c r="N23" i="30"/>
  <c r="E8" i="30"/>
  <c r="H11" i="30"/>
  <c r="H10" i="30"/>
  <c r="H9" i="30" s="1"/>
  <c r="I8" i="30"/>
  <c r="K14" i="30"/>
  <c r="M20" i="30"/>
  <c r="O26" i="30"/>
  <c r="I10" i="30"/>
  <c r="J12" i="30"/>
  <c r="J11" i="30"/>
  <c r="H12" i="30" l="1"/>
  <c r="H14" i="30"/>
  <c r="H13" i="30"/>
  <c r="E9" i="30"/>
  <c r="H17" i="30" l="1"/>
  <c r="E10" i="30"/>
  <c r="H16" i="30"/>
  <c r="H15" i="30"/>
  <c r="H19" i="30" l="1"/>
  <c r="H18" i="30" s="1"/>
  <c r="H20" i="30"/>
  <c r="E11" i="30"/>
  <c r="H23" i="30" l="1"/>
  <c r="H22" i="30"/>
  <c r="E12" i="30"/>
  <c r="H21" i="30"/>
  <c r="H24" i="30" l="1"/>
  <c r="H25" i="30"/>
  <c r="H26" i="30"/>
  <c r="E13" i="30"/>
  <c r="H29" i="30" l="1"/>
  <c r="H28" i="30"/>
  <c r="H27" i="30" s="1"/>
  <c r="O27" i="29" l="1"/>
  <c r="F13" i="29"/>
  <c r="O28" i="29" s="1"/>
  <c r="F12" i="29"/>
  <c r="F11" i="29"/>
  <c r="M22" i="29" s="1"/>
  <c r="F10" i="29"/>
  <c r="F9" i="29"/>
  <c r="K16" i="29" s="1"/>
  <c r="F8" i="29"/>
  <c r="J13" i="29" s="1"/>
  <c r="F7" i="29"/>
  <c r="I9" i="29" s="1"/>
  <c r="E7" i="29"/>
  <c r="M21" i="29" l="1"/>
  <c r="K15" i="29"/>
  <c r="L19" i="29"/>
  <c r="L18" i="29"/>
  <c r="L17" i="29"/>
  <c r="N23" i="29"/>
  <c r="N24" i="29"/>
  <c r="N25" i="29"/>
  <c r="E8" i="29"/>
  <c r="H11" i="29"/>
  <c r="H10" i="29"/>
  <c r="H9" i="29" s="1"/>
  <c r="I8" i="29"/>
  <c r="J12" i="29"/>
  <c r="K14" i="29"/>
  <c r="M20" i="29"/>
  <c r="O26" i="29"/>
  <c r="I10" i="29"/>
  <c r="J11" i="29"/>
  <c r="H12" i="29" l="1"/>
  <c r="H13" i="29"/>
  <c r="H14" i="29"/>
  <c r="E9" i="29"/>
  <c r="H17" i="29" l="1"/>
  <c r="E10" i="29"/>
  <c r="H16" i="29"/>
  <c r="H15" i="29"/>
  <c r="H19" i="29" l="1"/>
  <c r="H18" i="29" s="1"/>
  <c r="H20" i="29"/>
  <c r="E11" i="29"/>
  <c r="H21" i="29" l="1"/>
  <c r="H23" i="29"/>
  <c r="H22" i="29"/>
  <c r="E12" i="29"/>
  <c r="H25" i="29" l="1"/>
  <c r="H24" i="29" s="1"/>
  <c r="H26" i="29"/>
  <c r="E13" i="29"/>
  <c r="H29" i="29" l="1"/>
  <c r="H28" i="29"/>
  <c r="H27" i="29" s="1"/>
  <c r="D13" i="28" l="1"/>
  <c r="F13" i="28" s="1"/>
  <c r="C13" i="28"/>
  <c r="D12" i="28"/>
  <c r="F12" i="28" s="1"/>
  <c r="N25" i="28" s="1"/>
  <c r="C12" i="28"/>
  <c r="D11" i="28"/>
  <c r="F11" i="28" s="1"/>
  <c r="C11" i="28"/>
  <c r="D10" i="28"/>
  <c r="F10" i="28" s="1"/>
  <c r="L18" i="28" s="1"/>
  <c r="C10" i="28"/>
  <c r="D9" i="28"/>
  <c r="F9" i="28" s="1"/>
  <c r="C9" i="28"/>
  <c r="D8" i="28"/>
  <c r="F8" i="28" s="1"/>
  <c r="C8" i="28"/>
  <c r="E7" i="28"/>
  <c r="E8" i="28" s="1"/>
  <c r="D7" i="28"/>
  <c r="F7" i="28" s="1"/>
  <c r="C7" i="28"/>
  <c r="N23" i="28" l="1"/>
  <c r="H10" i="28"/>
  <c r="H9" i="28" s="1"/>
  <c r="L17" i="28"/>
  <c r="N24" i="28"/>
  <c r="H11" i="28"/>
  <c r="L19" i="28"/>
  <c r="C14" i="28"/>
  <c r="J13" i="28"/>
  <c r="J11" i="28"/>
  <c r="J12" i="28"/>
  <c r="I9" i="28"/>
  <c r="I10" i="28"/>
  <c r="I8" i="28"/>
  <c r="M22" i="28"/>
  <c r="M20" i="28"/>
  <c r="M21" i="28"/>
  <c r="H13" i="28"/>
  <c r="H12" i="28" s="1"/>
  <c r="H14" i="28"/>
  <c r="E9" i="28"/>
  <c r="K16" i="28"/>
  <c r="K14" i="28"/>
  <c r="K15" i="28"/>
  <c r="O28" i="28"/>
  <c r="O26" i="28"/>
  <c r="O27" i="28"/>
  <c r="H17" i="28" l="1"/>
  <c r="E10" i="28"/>
  <c r="H16" i="28"/>
  <c r="H15" i="28"/>
  <c r="H19" i="28" l="1"/>
  <c r="H18" i="28" s="1"/>
  <c r="H20" i="28"/>
  <c r="E11" i="28"/>
  <c r="H23" i="28" l="1"/>
  <c r="E12" i="28"/>
  <c r="H22" i="28"/>
  <c r="H21" i="28" s="1"/>
  <c r="H25" i="28" l="1"/>
  <c r="H24" i="28" s="1"/>
  <c r="H26" i="28"/>
  <c r="E13" i="28"/>
  <c r="H29" i="28" l="1"/>
  <c r="H28" i="28"/>
  <c r="H27" i="28" s="1"/>
  <c r="F13" i="27" l="1"/>
  <c r="F12" i="27"/>
  <c r="F11" i="27"/>
  <c r="F10" i="27"/>
  <c r="L18" i="27" s="1"/>
  <c r="F9" i="27"/>
  <c r="F8" i="27"/>
  <c r="F7" i="27"/>
  <c r="E7" i="27"/>
  <c r="L19" i="27" l="1"/>
  <c r="N25" i="27"/>
  <c r="N24" i="27"/>
  <c r="N23" i="27"/>
  <c r="L17" i="27"/>
  <c r="M22" i="27"/>
  <c r="M20" i="27"/>
  <c r="M21" i="27"/>
  <c r="J13" i="27"/>
  <c r="J11" i="27"/>
  <c r="J12" i="27"/>
  <c r="O28" i="27"/>
  <c r="O26" i="27"/>
  <c r="O27" i="27"/>
  <c r="E8" i="27"/>
  <c r="H11" i="27"/>
  <c r="H10" i="27"/>
  <c r="H9" i="27" s="1"/>
  <c r="I9" i="27"/>
  <c r="I10" i="27"/>
  <c r="I8" i="27"/>
  <c r="K16" i="27"/>
  <c r="K14" i="27"/>
  <c r="K15" i="27"/>
  <c r="H13" i="27" l="1"/>
  <c r="H12" i="27" s="1"/>
  <c r="H14" i="27"/>
  <c r="E9" i="27"/>
  <c r="H17" i="27" l="1"/>
  <c r="E10" i="27"/>
  <c r="H16" i="27"/>
  <c r="H15" i="27"/>
  <c r="H19" i="27" l="1"/>
  <c r="H18" i="27" s="1"/>
  <c r="H20" i="27"/>
  <c r="E11" i="27"/>
  <c r="H23" i="27" l="1"/>
  <c r="E12" i="27"/>
  <c r="H22" i="27"/>
  <c r="H21" i="27"/>
  <c r="H25" i="27" l="1"/>
  <c r="H24" i="27" s="1"/>
  <c r="H26" i="27"/>
  <c r="E13" i="27"/>
  <c r="H29" i="27" l="1"/>
  <c r="H28" i="27"/>
  <c r="H27" i="27" s="1"/>
  <c r="F13" i="26" l="1"/>
  <c r="F12" i="26"/>
  <c r="F11" i="26"/>
  <c r="M22" i="26" s="1"/>
  <c r="F10" i="26"/>
  <c r="F9" i="26"/>
  <c r="F8" i="26"/>
  <c r="J13" i="26" s="1"/>
  <c r="F7" i="26"/>
  <c r="I9" i="26" s="1"/>
  <c r="E7" i="26"/>
  <c r="K16" i="26" l="1"/>
  <c r="K15" i="26"/>
  <c r="O28" i="26"/>
  <c r="O27" i="26"/>
  <c r="M21" i="26"/>
  <c r="L19" i="26"/>
  <c r="L18" i="26"/>
  <c r="L17" i="26"/>
  <c r="N23" i="26"/>
  <c r="N24" i="26"/>
  <c r="N25" i="26"/>
  <c r="E8" i="26"/>
  <c r="H11" i="26"/>
  <c r="H10" i="26"/>
  <c r="H9" i="26" s="1"/>
  <c r="I8" i="26"/>
  <c r="J12" i="26"/>
  <c r="K14" i="26"/>
  <c r="M20" i="26"/>
  <c r="O26" i="26"/>
  <c r="I10" i="26"/>
  <c r="J11" i="26"/>
  <c r="J12" i="24"/>
  <c r="I10" i="24"/>
  <c r="I9" i="24"/>
  <c r="J13" i="24"/>
  <c r="I8" i="24"/>
  <c r="H11" i="24"/>
  <c r="H12" i="26" l="1"/>
  <c r="H13" i="26"/>
  <c r="H14" i="26"/>
  <c r="E9" i="26"/>
  <c r="J11" i="24"/>
  <c r="H10" i="24"/>
  <c r="H9" i="24" s="1"/>
  <c r="H17" i="26" l="1"/>
  <c r="H16" i="26"/>
  <c r="E10" i="26"/>
  <c r="H15" i="26"/>
  <c r="H14" i="24"/>
  <c r="H13" i="24"/>
  <c r="H12" i="24" s="1"/>
  <c r="K16" i="24"/>
  <c r="K14" i="24"/>
  <c r="K15" i="24"/>
  <c r="H18" i="26" l="1"/>
  <c r="H19" i="26"/>
  <c r="H20" i="26"/>
  <c r="E11" i="26"/>
  <c r="H15" i="24"/>
  <c r="H17" i="24"/>
  <c r="H16" i="24"/>
  <c r="H23" i="26" l="1"/>
  <c r="H22" i="26"/>
  <c r="E12" i="26"/>
  <c r="H21" i="26"/>
  <c r="H32" i="23"/>
  <c r="P31" i="23"/>
  <c r="H31" i="23"/>
  <c r="P30" i="23"/>
  <c r="P29" i="23"/>
  <c r="O28" i="23"/>
  <c r="M22" i="23"/>
  <c r="K16" i="23"/>
  <c r="H24" i="26" l="1"/>
  <c r="H25" i="26"/>
  <c r="H26" i="26"/>
  <c r="E13" i="26"/>
  <c r="L18" i="23"/>
  <c r="L19" i="23"/>
  <c r="L17" i="23"/>
  <c r="I10" i="23"/>
  <c r="I9" i="23"/>
  <c r="I8" i="23"/>
  <c r="N24" i="23"/>
  <c r="N25" i="23"/>
  <c r="N23" i="23"/>
  <c r="J13" i="23"/>
  <c r="J11" i="23"/>
  <c r="J12" i="23"/>
  <c r="K15" i="23"/>
  <c r="M21" i="23"/>
  <c r="O27" i="23"/>
  <c r="K14" i="23"/>
  <c r="M20" i="23"/>
  <c r="O26" i="23"/>
  <c r="H29" i="26" l="1"/>
  <c r="H28" i="26"/>
  <c r="H27" i="26"/>
  <c r="H11" i="23"/>
  <c r="H10" i="23"/>
  <c r="H9" i="23" s="1"/>
  <c r="H14" i="23" l="1"/>
  <c r="H13" i="23"/>
  <c r="H12" i="23" s="1"/>
  <c r="H16" i="23" l="1"/>
  <c r="H15" i="23" s="1"/>
  <c r="H17" i="23"/>
  <c r="H20" i="23" l="1"/>
  <c r="H19" i="23"/>
  <c r="H18" i="23" s="1"/>
  <c r="H22" i="23" l="1"/>
  <c r="H21" i="23" s="1"/>
  <c r="H23" i="23"/>
  <c r="H26" i="23" l="1"/>
  <c r="H25" i="23"/>
  <c r="H24" i="23" s="1"/>
  <c r="H28" i="23" l="1"/>
  <c r="H27" i="23" s="1"/>
  <c r="H29" i="23"/>
  <c r="H30" i="23" s="1"/>
  <c r="I10" i="22" l="1"/>
  <c r="I9" i="22"/>
  <c r="I8" i="22"/>
  <c r="K16" i="22"/>
  <c r="K14" i="22"/>
  <c r="K15" i="22"/>
  <c r="J12" i="22"/>
  <c r="J13" i="22"/>
  <c r="J11" i="22"/>
  <c r="H13" i="22" l="1"/>
  <c r="H14" i="22"/>
  <c r="H11" i="22"/>
  <c r="H10" i="22"/>
  <c r="H9" i="22" s="1"/>
  <c r="H12" i="22" l="1"/>
  <c r="H17" i="22"/>
  <c r="H16" i="22"/>
  <c r="H15" i="22"/>
  <c r="K16" i="21" l="1"/>
  <c r="I8" i="21" l="1"/>
  <c r="I10" i="21"/>
  <c r="I9" i="21"/>
  <c r="J13" i="21"/>
  <c r="J11" i="21"/>
  <c r="J12" i="21"/>
  <c r="K15" i="21"/>
  <c r="K14" i="21"/>
  <c r="H11" i="21" l="1"/>
  <c r="H10" i="21"/>
  <c r="H9" i="21" s="1"/>
  <c r="H13" i="21" l="1"/>
  <c r="H12" i="21" s="1"/>
  <c r="H14" i="21"/>
  <c r="H17" i="21" l="1"/>
  <c r="H16" i="21"/>
  <c r="H15" i="21" s="1"/>
  <c r="P31" i="20" l="1"/>
  <c r="J13" i="20"/>
  <c r="N25" i="20"/>
  <c r="J11" i="20"/>
  <c r="L19" i="20"/>
  <c r="I9" i="20"/>
  <c r="J12" i="20"/>
  <c r="I10" i="20"/>
  <c r="H11" i="20"/>
  <c r="O28" i="20" l="1"/>
  <c r="O27" i="20"/>
  <c r="O26" i="20"/>
  <c r="M20" i="20"/>
  <c r="M21" i="20"/>
  <c r="M22" i="20"/>
  <c r="L18" i="20"/>
  <c r="N24" i="20"/>
  <c r="P30" i="20"/>
  <c r="I8" i="20"/>
  <c r="L17" i="20"/>
  <c r="N23" i="20"/>
  <c r="P29" i="20"/>
  <c r="H10" i="20"/>
  <c r="H9" i="20" s="1"/>
  <c r="H13" i="20" l="1"/>
  <c r="H12" i="20" s="1"/>
  <c r="H14" i="20"/>
  <c r="K15" i="20"/>
  <c r="K14" i="20"/>
  <c r="K16" i="20"/>
  <c r="H16" i="20" l="1"/>
  <c r="H15" i="20" s="1"/>
  <c r="H17" i="20"/>
  <c r="H18" i="20" l="1"/>
  <c r="H20" i="20"/>
  <c r="H19" i="20"/>
  <c r="H22" i="20" l="1"/>
  <c r="H21" i="20" s="1"/>
  <c r="H23" i="20"/>
  <c r="H26" i="20" l="1"/>
  <c r="H25" i="20"/>
  <c r="H24" i="20"/>
  <c r="H28" i="20" l="1"/>
  <c r="H27" i="20" s="1"/>
  <c r="H29" i="20"/>
  <c r="H30" i="20" l="1"/>
  <c r="H32" i="20"/>
  <c r="H31" i="20"/>
  <c r="K16" i="19" l="1"/>
  <c r="J12" i="19" l="1"/>
  <c r="J13" i="19"/>
  <c r="J11" i="19"/>
  <c r="I10" i="19"/>
  <c r="I9" i="19"/>
  <c r="I8" i="19"/>
  <c r="K15" i="19"/>
  <c r="K14" i="19"/>
  <c r="H11" i="19" l="1"/>
  <c r="H10" i="19"/>
  <c r="H9" i="19" s="1"/>
  <c r="H13" i="19" l="1"/>
  <c r="H12" i="19" s="1"/>
  <c r="H14" i="19"/>
  <c r="H17" i="19" l="1"/>
  <c r="H16" i="19"/>
  <c r="H15" i="19" s="1"/>
  <c r="D14" i="18" l="1"/>
  <c r="F14" i="18" s="1"/>
  <c r="C14" i="18"/>
  <c r="D13" i="18"/>
  <c r="F13" i="18" s="1"/>
  <c r="C13" i="18"/>
  <c r="D12" i="18"/>
  <c r="F12" i="18" s="1"/>
  <c r="C12" i="18"/>
  <c r="D11" i="18"/>
  <c r="F11" i="18" s="1"/>
  <c r="C11" i="18"/>
  <c r="D10" i="18"/>
  <c r="F10" i="18" s="1"/>
  <c r="L19" i="18" s="1"/>
  <c r="C10" i="18"/>
  <c r="D9" i="18"/>
  <c r="F9" i="18" s="1"/>
  <c r="C9" i="18"/>
  <c r="D8" i="18"/>
  <c r="F8" i="18" s="1"/>
  <c r="C8" i="18"/>
  <c r="D7" i="18"/>
  <c r="F7" i="18" s="1"/>
  <c r="C7" i="18"/>
  <c r="J12" i="18" l="1"/>
  <c r="J13" i="18"/>
  <c r="J11" i="18"/>
  <c r="I10" i="18"/>
  <c r="I8" i="18"/>
  <c r="I9" i="18"/>
  <c r="K15" i="18"/>
  <c r="K14" i="18"/>
  <c r="K16" i="18"/>
  <c r="M21" i="18"/>
  <c r="M22" i="18"/>
  <c r="M20" i="18"/>
  <c r="O27" i="18"/>
  <c r="O28" i="18"/>
  <c r="O26" i="18"/>
  <c r="N25" i="18"/>
  <c r="N23" i="18"/>
  <c r="N24" i="18"/>
  <c r="P31" i="18"/>
  <c r="P29" i="18"/>
  <c r="P30" i="18"/>
  <c r="E7" i="18"/>
  <c r="E8" i="18" s="1"/>
  <c r="E9" i="18" s="1"/>
  <c r="L18" i="18"/>
  <c r="L17" i="18"/>
  <c r="H16" i="18" l="1"/>
  <c r="H17" i="18"/>
  <c r="H13" i="18"/>
  <c r="H14" i="18"/>
  <c r="H11" i="18"/>
  <c r="H10" i="18"/>
  <c r="H9" i="18" s="1"/>
  <c r="E10" i="18"/>
  <c r="H15" i="18" l="1"/>
  <c r="H20" i="18"/>
  <c r="H19" i="18"/>
  <c r="H18" i="18" s="1"/>
  <c r="E11" i="18"/>
  <c r="H12" i="18"/>
  <c r="H22" i="18" l="1"/>
  <c r="H21" i="18" s="1"/>
  <c r="H23" i="18"/>
  <c r="E12" i="18"/>
  <c r="H26" i="18" l="1"/>
  <c r="H25" i="18"/>
  <c r="H24" i="18" s="1"/>
  <c r="E13" i="18"/>
  <c r="H28" i="18" l="1"/>
  <c r="H27" i="18" s="1"/>
  <c r="H29" i="18"/>
  <c r="E14" i="18"/>
  <c r="H32" i="18" l="1"/>
  <c r="H31" i="18"/>
  <c r="H30" i="18" s="1"/>
  <c r="J12" i="17" l="1"/>
  <c r="J13" i="17"/>
  <c r="J11" i="17"/>
  <c r="I10" i="17"/>
  <c r="I9" i="17"/>
  <c r="I8" i="17"/>
  <c r="K16" i="17"/>
  <c r="K14" i="17"/>
  <c r="K15" i="17"/>
  <c r="H11" i="17" l="1"/>
  <c r="H10" i="17"/>
  <c r="H9" i="17" s="1"/>
  <c r="H13" i="17" l="1"/>
  <c r="H12" i="17" s="1"/>
  <c r="H14" i="17"/>
  <c r="H15" i="17" l="1"/>
  <c r="H17" i="17"/>
  <c r="H16" i="17"/>
  <c r="K16" i="16" l="1"/>
  <c r="J12" i="16" l="1"/>
  <c r="J13" i="16"/>
  <c r="J11" i="16"/>
  <c r="I10" i="16"/>
  <c r="I9" i="16"/>
  <c r="I8" i="16"/>
  <c r="K15" i="16"/>
  <c r="K14" i="16"/>
  <c r="H11" i="16" l="1"/>
  <c r="H10" i="16"/>
  <c r="H9" i="16" s="1"/>
  <c r="H12" i="16" l="1"/>
  <c r="H13" i="16"/>
  <c r="H14" i="16"/>
  <c r="H15" i="16" l="1"/>
  <c r="H17" i="16"/>
  <c r="H16" i="16"/>
  <c r="H10" i="15" l="1"/>
  <c r="H9" i="15"/>
  <c r="H11" i="15"/>
  <c r="I10" i="15" l="1"/>
  <c r="I9" i="15"/>
  <c r="I8" i="15"/>
  <c r="K16" i="15"/>
  <c r="K14" i="15"/>
  <c r="K15" i="15"/>
  <c r="J12" i="15"/>
  <c r="J13" i="15"/>
  <c r="J11" i="15"/>
  <c r="H13" i="15" l="1"/>
  <c r="H12" i="15" s="1"/>
  <c r="H14" i="15"/>
  <c r="H17" i="15" l="1"/>
  <c r="H16" i="15"/>
  <c r="H15" i="15" s="1"/>
  <c r="O27" i="14" l="1"/>
  <c r="M22" i="14"/>
  <c r="K15" i="14"/>
  <c r="J13" i="14"/>
  <c r="P31" i="13"/>
  <c r="J13" i="13"/>
  <c r="N25" i="13"/>
  <c r="J11" i="13"/>
  <c r="L19" i="13"/>
  <c r="I9" i="13"/>
  <c r="J12" i="13"/>
  <c r="I10" i="13"/>
  <c r="H11" i="13"/>
  <c r="P31" i="12"/>
  <c r="J13" i="12"/>
  <c r="N25" i="12"/>
  <c r="J11" i="12"/>
  <c r="L19" i="12"/>
  <c r="J12" i="12"/>
  <c r="H11" i="12"/>
  <c r="I9" i="14" l="1"/>
  <c r="P29" i="14"/>
  <c r="P30" i="14"/>
  <c r="P31" i="14"/>
  <c r="L19" i="14"/>
  <c r="L18" i="14"/>
  <c r="L17" i="14"/>
  <c r="N23" i="14"/>
  <c r="N24" i="14"/>
  <c r="N25" i="14"/>
  <c r="I8" i="14"/>
  <c r="I10" i="14"/>
  <c r="J12" i="14"/>
  <c r="K14" i="14"/>
  <c r="M21" i="14"/>
  <c r="J11" i="14"/>
  <c r="K16" i="14"/>
  <c r="M20" i="14"/>
  <c r="O26" i="14"/>
  <c r="O28" i="14"/>
  <c r="M21" i="13"/>
  <c r="M22" i="13"/>
  <c r="M20" i="13"/>
  <c r="K15" i="13"/>
  <c r="K14" i="13"/>
  <c r="K16" i="13"/>
  <c r="O28" i="13"/>
  <c r="O27" i="13"/>
  <c r="O26" i="13"/>
  <c r="L18" i="13"/>
  <c r="N24" i="13"/>
  <c r="P30" i="13"/>
  <c r="H10" i="13"/>
  <c r="H9" i="13" s="1"/>
  <c r="I8" i="13"/>
  <c r="L17" i="13"/>
  <c r="N23" i="13"/>
  <c r="P29" i="13"/>
  <c r="O27" i="12"/>
  <c r="O28" i="12"/>
  <c r="O26" i="12"/>
  <c r="K15" i="12"/>
  <c r="K14" i="12"/>
  <c r="K16" i="12"/>
  <c r="M21" i="12"/>
  <c r="M22" i="12"/>
  <c r="M20" i="12"/>
  <c r="I9" i="12"/>
  <c r="I10" i="12"/>
  <c r="I8" i="12"/>
  <c r="L18" i="12"/>
  <c r="N24" i="12"/>
  <c r="P30" i="12"/>
  <c r="H10" i="12"/>
  <c r="H9" i="12" s="1"/>
  <c r="L17" i="12"/>
  <c r="N23" i="12"/>
  <c r="P29" i="12"/>
  <c r="H11" i="14" l="1"/>
  <c r="H10" i="14"/>
  <c r="H9" i="14" s="1"/>
  <c r="H13" i="13"/>
  <c r="H12" i="13" s="1"/>
  <c r="H14" i="13"/>
  <c r="H13" i="12"/>
  <c r="H12" i="12" s="1"/>
  <c r="H14" i="12"/>
  <c r="H13" i="14" l="1"/>
  <c r="H12" i="14" s="1"/>
  <c r="H14" i="14"/>
  <c r="H15" i="13"/>
  <c r="H16" i="13"/>
  <c r="H17" i="13"/>
  <c r="H16" i="12"/>
  <c r="H17" i="12"/>
  <c r="H15" i="12"/>
  <c r="H16" i="14" l="1"/>
  <c r="H15" i="14" s="1"/>
  <c r="H17" i="14"/>
  <c r="H20" i="13"/>
  <c r="H19" i="13"/>
  <c r="H18" i="13"/>
  <c r="H20" i="12"/>
  <c r="H19" i="12"/>
  <c r="H18" i="12"/>
  <c r="H20" i="14" l="1"/>
  <c r="H19" i="14"/>
  <c r="H18" i="14"/>
  <c r="H22" i="13"/>
  <c r="H21" i="13" s="1"/>
  <c r="H23" i="13"/>
  <c r="H22" i="12"/>
  <c r="H23" i="12"/>
  <c r="H21" i="12"/>
  <c r="H22" i="14" l="1"/>
  <c r="H23" i="14"/>
  <c r="H21" i="14"/>
  <c r="H26" i="13"/>
  <c r="H25" i="13"/>
  <c r="H24" i="13"/>
  <c r="H26" i="12"/>
  <c r="H25" i="12"/>
  <c r="H24" i="12"/>
  <c r="H26" i="14" l="1"/>
  <c r="H25" i="14"/>
  <c r="H24" i="14"/>
  <c r="H28" i="13"/>
  <c r="H27" i="13" s="1"/>
  <c r="H29" i="13"/>
  <c r="H28" i="12"/>
  <c r="H29" i="12"/>
  <c r="H27" i="12"/>
  <c r="H28" i="14" l="1"/>
  <c r="H29" i="14"/>
  <c r="H27" i="14"/>
  <c r="H32" i="13"/>
  <c r="H31" i="13"/>
  <c r="H30" i="13"/>
  <c r="H32" i="12"/>
  <c r="H31" i="12"/>
  <c r="H30" i="12"/>
  <c r="H32" i="14" l="1"/>
  <c r="H31" i="14"/>
  <c r="H30" i="14"/>
  <c r="J12" i="11" l="1"/>
  <c r="I10" i="11"/>
  <c r="I9" i="11"/>
  <c r="J13" i="11"/>
  <c r="I8" i="11"/>
  <c r="H10" i="11"/>
  <c r="H9" i="11" s="1"/>
  <c r="H11" i="11" l="1"/>
  <c r="J11" i="11"/>
  <c r="H12" i="11" l="1"/>
  <c r="H14" i="11"/>
  <c r="H13" i="11"/>
  <c r="K16" i="11"/>
  <c r="K14" i="11"/>
  <c r="K15" i="11"/>
  <c r="H17" i="11" l="1"/>
  <c r="H16" i="11"/>
  <c r="H15" i="11" s="1"/>
  <c r="K16" i="10" l="1"/>
  <c r="J12" i="10" l="1"/>
  <c r="J13" i="10"/>
  <c r="J11" i="10"/>
  <c r="I10" i="10"/>
  <c r="I9" i="10"/>
  <c r="I8" i="10"/>
  <c r="K15" i="10"/>
  <c r="K14" i="10"/>
  <c r="H11" i="10" l="1"/>
  <c r="H10" i="10"/>
  <c r="H9" i="10" s="1"/>
  <c r="H12" i="10" l="1"/>
  <c r="H13" i="10"/>
  <c r="H14" i="10"/>
  <c r="H17" i="10" l="1"/>
  <c r="H16" i="10"/>
  <c r="H15" i="10" s="1"/>
  <c r="P30" i="9" l="1"/>
  <c r="J13" i="9"/>
  <c r="N24" i="9"/>
  <c r="J11" i="9"/>
  <c r="I9" i="9"/>
  <c r="J12" i="9"/>
  <c r="I8" i="9"/>
  <c r="H11" i="9"/>
  <c r="K16" i="9" l="1"/>
  <c r="K15" i="9"/>
  <c r="K14" i="9"/>
  <c r="M22" i="9"/>
  <c r="M20" i="9"/>
  <c r="M21" i="9"/>
  <c r="L18" i="9"/>
  <c r="L19" i="9"/>
  <c r="L17" i="9"/>
  <c r="O28" i="9"/>
  <c r="O26" i="9"/>
  <c r="O27" i="9"/>
  <c r="I10" i="9"/>
  <c r="N23" i="9"/>
  <c r="N25" i="9"/>
  <c r="P29" i="9"/>
  <c r="P31" i="9"/>
  <c r="H10" i="9"/>
  <c r="H9" i="9" s="1"/>
  <c r="H13" i="9" l="1"/>
  <c r="H12" i="9" s="1"/>
  <c r="H14" i="9"/>
  <c r="H16" i="9" l="1"/>
  <c r="H17" i="9"/>
  <c r="H15" i="9"/>
  <c r="H20" i="9" l="1"/>
  <c r="H19" i="9"/>
  <c r="H18" i="9"/>
  <c r="H22" i="9" l="1"/>
  <c r="H23" i="9"/>
  <c r="H21" i="9"/>
  <c r="H26" i="9" l="1"/>
  <c r="H25" i="9"/>
  <c r="H24" i="9"/>
  <c r="H28" i="9" l="1"/>
  <c r="H29" i="9"/>
  <c r="H27" i="9"/>
  <c r="H32" i="9" l="1"/>
  <c r="H31" i="9"/>
  <c r="H30" i="9"/>
  <c r="H10" i="8" l="1"/>
  <c r="I10" i="8"/>
  <c r="J12" i="8" l="1"/>
  <c r="J13" i="8"/>
  <c r="J11" i="8"/>
  <c r="H9" i="8"/>
  <c r="H11" i="8"/>
  <c r="K16" i="8"/>
  <c r="K14" i="8"/>
  <c r="K15" i="8"/>
  <c r="H14" i="8" l="1"/>
  <c r="H13" i="8"/>
  <c r="I9" i="8"/>
  <c r="I8" i="8"/>
  <c r="H12" i="8"/>
  <c r="H16" i="8" l="1"/>
  <c r="H15" i="8" s="1"/>
  <c r="H17" i="8"/>
  <c r="K16" i="7" l="1"/>
  <c r="J12" i="7" l="1"/>
  <c r="J13" i="7"/>
  <c r="J11" i="7"/>
  <c r="I10" i="7"/>
  <c r="I9" i="7"/>
  <c r="I8" i="7"/>
  <c r="K15" i="7"/>
  <c r="K14" i="7"/>
  <c r="H13" i="7" l="1"/>
  <c r="H14" i="7"/>
  <c r="H11" i="7"/>
  <c r="H10" i="7"/>
  <c r="H9" i="7" s="1"/>
  <c r="H12" i="7" l="1"/>
  <c r="H17" i="7"/>
  <c r="H16" i="7"/>
  <c r="H15" i="7"/>
  <c r="P31" i="6" l="1"/>
  <c r="J13" i="6"/>
  <c r="N24" i="6"/>
  <c r="J11" i="6"/>
  <c r="L18" i="6"/>
  <c r="I9" i="6"/>
  <c r="J12" i="6"/>
  <c r="H13" i="6"/>
  <c r="I10" i="6"/>
  <c r="H11" i="6"/>
  <c r="H12" i="6" l="1"/>
  <c r="M22" i="6"/>
  <c r="M20" i="6"/>
  <c r="M21" i="6"/>
  <c r="O28" i="6"/>
  <c r="O26" i="6"/>
  <c r="O27" i="6"/>
  <c r="P30" i="6"/>
  <c r="I8" i="6"/>
  <c r="L17" i="6"/>
  <c r="L19" i="6"/>
  <c r="N23" i="6"/>
  <c r="N25" i="6"/>
  <c r="P29" i="6"/>
  <c r="H10" i="6"/>
  <c r="H9" i="6" s="1"/>
  <c r="H14" i="6"/>
  <c r="H16" i="6" l="1"/>
  <c r="H15" i="6" s="1"/>
  <c r="H17" i="6"/>
  <c r="K16" i="6"/>
  <c r="K15" i="6"/>
  <c r="K14" i="6"/>
  <c r="H20" i="6" l="1"/>
  <c r="H19" i="6"/>
  <c r="H18" i="6" s="1"/>
  <c r="H22" i="6" l="1"/>
  <c r="H21" i="6" s="1"/>
  <c r="H23" i="6"/>
  <c r="H26" i="6" l="1"/>
  <c r="H25" i="6"/>
  <c r="H24" i="6"/>
  <c r="H28" i="6" l="1"/>
  <c r="H29" i="6"/>
  <c r="H27" i="6"/>
  <c r="H32" i="6" l="1"/>
  <c r="H31" i="6"/>
  <c r="H30" i="6" s="1"/>
  <c r="P31" i="5" l="1"/>
  <c r="N25" i="5"/>
  <c r="L19" i="5"/>
  <c r="H11" i="5"/>
  <c r="M21" i="5" l="1"/>
  <c r="M22" i="5"/>
  <c r="M20" i="5"/>
  <c r="J11" i="5"/>
  <c r="J12" i="5"/>
  <c r="J13" i="5"/>
  <c r="O27" i="5"/>
  <c r="O28" i="5"/>
  <c r="O26" i="5"/>
  <c r="I10" i="5"/>
  <c r="I8" i="5"/>
  <c r="I9" i="5"/>
  <c r="K15" i="5"/>
  <c r="K14" i="5"/>
  <c r="K16" i="5"/>
  <c r="L18" i="5"/>
  <c r="N24" i="5"/>
  <c r="P30" i="5"/>
  <c r="H10" i="5"/>
  <c r="H9" i="5" s="1"/>
  <c r="L17" i="5"/>
  <c r="N23" i="5"/>
  <c r="P29" i="5"/>
  <c r="P30" i="4"/>
  <c r="J13" i="4"/>
  <c r="N25" i="4"/>
  <c r="J11" i="4"/>
  <c r="L18" i="4"/>
  <c r="I9" i="4"/>
  <c r="J12" i="4"/>
  <c r="I10" i="4"/>
  <c r="H11" i="4"/>
  <c r="H13" i="5" l="1"/>
  <c r="H12" i="5" s="1"/>
  <c r="H14" i="5"/>
  <c r="M22" i="4"/>
  <c r="M21" i="4"/>
  <c r="M20" i="4"/>
  <c r="O26" i="4"/>
  <c r="O27" i="4"/>
  <c r="O28" i="4"/>
  <c r="N24" i="4"/>
  <c r="I8" i="4"/>
  <c r="L17" i="4"/>
  <c r="L19" i="4"/>
  <c r="N23" i="4"/>
  <c r="P29" i="4"/>
  <c r="P31" i="4"/>
  <c r="H10" i="4"/>
  <c r="H9" i="4" s="1"/>
  <c r="H16" i="5" l="1"/>
  <c r="H15" i="5" s="1"/>
  <c r="H17" i="5"/>
  <c r="H13" i="4"/>
  <c r="H12" i="4" s="1"/>
  <c r="H14" i="4"/>
  <c r="K14" i="4"/>
  <c r="K16" i="4"/>
  <c r="H20" i="5" l="1"/>
  <c r="H19" i="5"/>
  <c r="H18" i="5"/>
  <c r="H16" i="4"/>
  <c r="H17" i="4"/>
  <c r="H22" i="5" l="1"/>
  <c r="H21" i="5" s="1"/>
  <c r="H23" i="5"/>
  <c r="H20" i="4"/>
  <c r="H19" i="4"/>
  <c r="H18" i="4" s="1"/>
  <c r="H26" i="5" l="1"/>
  <c r="H25" i="5"/>
  <c r="H24" i="5"/>
  <c r="H22" i="4"/>
  <c r="H21" i="4" s="1"/>
  <c r="H23" i="4"/>
  <c r="H28" i="5" l="1"/>
  <c r="H27" i="5" s="1"/>
  <c r="H29" i="5"/>
  <c r="H24" i="4"/>
  <c r="H26" i="4"/>
  <c r="H25" i="4"/>
  <c r="H32" i="5" l="1"/>
  <c r="H31" i="5"/>
  <c r="H30" i="5"/>
  <c r="H28" i="4"/>
  <c r="H27" i="4" s="1"/>
  <c r="H29" i="4"/>
  <c r="H32" i="4" l="1"/>
  <c r="H31" i="4"/>
  <c r="H30" i="4" s="1"/>
  <c r="P30" i="3" l="1"/>
  <c r="J13" i="3"/>
  <c r="N24" i="3"/>
  <c r="J11" i="3"/>
  <c r="L19" i="3"/>
  <c r="I9" i="3"/>
  <c r="J12" i="3"/>
  <c r="I10" i="3"/>
  <c r="H11" i="3"/>
  <c r="K16" i="3" l="1"/>
  <c r="K15" i="3"/>
  <c r="K14" i="3"/>
  <c r="O27" i="3"/>
  <c r="O28" i="3"/>
  <c r="O26" i="3"/>
  <c r="M20" i="3"/>
  <c r="M21" i="3"/>
  <c r="M22" i="3"/>
  <c r="L18" i="3"/>
  <c r="H10" i="3"/>
  <c r="H9" i="3" s="1"/>
  <c r="I8" i="3"/>
  <c r="L17" i="3"/>
  <c r="N23" i="3"/>
  <c r="N25" i="3"/>
  <c r="P29" i="3"/>
  <c r="P31" i="3"/>
  <c r="H13" i="3" l="1"/>
  <c r="H12" i="3" s="1"/>
  <c r="H14" i="3"/>
  <c r="H16" i="3" l="1"/>
  <c r="H15" i="3" s="1"/>
  <c r="H17" i="3"/>
  <c r="H18" i="3" l="1"/>
  <c r="H20" i="3"/>
  <c r="H19" i="3"/>
  <c r="H22" i="3" l="1"/>
  <c r="H21" i="3" s="1"/>
  <c r="H23" i="3"/>
  <c r="H26" i="3" l="1"/>
  <c r="H25" i="3"/>
  <c r="H24" i="3" s="1"/>
  <c r="H28" i="3" l="1"/>
  <c r="H27" i="3" s="1"/>
  <c r="H29" i="3"/>
  <c r="H32" i="3" l="1"/>
  <c r="H31" i="3"/>
  <c r="H30" i="3" s="1"/>
  <c r="K16" i="1" l="1"/>
  <c r="J12" i="1" l="1"/>
  <c r="J13" i="1"/>
  <c r="J11" i="1"/>
  <c r="I10" i="1"/>
  <c r="I9" i="1"/>
  <c r="I8" i="1"/>
  <c r="K15" i="1"/>
  <c r="K14" i="1"/>
  <c r="H11" i="1" l="1"/>
  <c r="H10" i="1"/>
  <c r="H9" i="1" s="1"/>
  <c r="H12" i="1" l="1"/>
  <c r="H13" i="1"/>
  <c r="H14" i="1"/>
  <c r="H17" i="1" l="1"/>
  <c r="H16" i="1"/>
  <c r="H15" i="1"/>
</calcChain>
</file>

<file path=xl/sharedStrings.xml><?xml version="1.0" encoding="utf-8"?>
<sst xmlns="http://schemas.openxmlformats.org/spreadsheetml/2006/main" count="1256" uniqueCount="121">
  <si>
    <t>Productivity gaps 2005</t>
  </si>
  <si>
    <t>X-axis</t>
  </si>
  <si>
    <t>Original order</t>
  </si>
  <si>
    <t>Sector</t>
  </si>
  <si>
    <t>Labour share 2005</t>
  </si>
  <si>
    <t>Relative productivity 2005</t>
  </si>
  <si>
    <t>Cumulation of C</t>
  </si>
  <si>
    <t>Agriculture</t>
  </si>
  <si>
    <t>Services</t>
  </si>
  <si>
    <t>Industry</t>
  </si>
  <si>
    <t>Pakistan</t>
  </si>
  <si>
    <t>Bangladesh</t>
  </si>
  <si>
    <t>Rwanda</t>
  </si>
  <si>
    <t>Sierra Leone</t>
  </si>
  <si>
    <t>Ethiopia</t>
  </si>
  <si>
    <t>Ghana</t>
  </si>
  <si>
    <t>South Africa</t>
  </si>
  <si>
    <t>India</t>
  </si>
  <si>
    <t>Kenya</t>
  </si>
  <si>
    <t>Kyrgyz Rep.</t>
  </si>
  <si>
    <t>Tajikistan</t>
  </si>
  <si>
    <t>Liberia</t>
  </si>
  <si>
    <t>Tanzania</t>
  </si>
  <si>
    <t>Malawi</t>
  </si>
  <si>
    <t>Uganda</t>
  </si>
  <si>
    <t>Nepal</t>
  </si>
  <si>
    <t>Zambia</t>
  </si>
  <si>
    <t>Nigeria</t>
  </si>
  <si>
    <t>Zimbabwe</t>
  </si>
  <si>
    <t>Productivity gaps 2010</t>
  </si>
  <si>
    <t>Labour share 2010</t>
  </si>
  <si>
    <t>Relative productivity 2010</t>
  </si>
  <si>
    <t>Cumulation of C/100</t>
  </si>
  <si>
    <t>Manufacturing</t>
  </si>
  <si>
    <t>Mining</t>
  </si>
  <si>
    <t>Other non market services</t>
  </si>
  <si>
    <t>Distribution services</t>
  </si>
  <si>
    <t>Other industry</t>
  </si>
  <si>
    <t>Government services</t>
  </si>
  <si>
    <t>Finance and business services</t>
  </si>
  <si>
    <t>Dummy</t>
  </si>
  <si>
    <t>Productivity gaps 2008</t>
  </si>
  <si>
    <t>Labour share 2008/100</t>
  </si>
  <si>
    <t>Relative productivity 2008</t>
  </si>
  <si>
    <t>Mining and Finance/business services emplyment share too small to show on histogram, so omitted.</t>
  </si>
  <si>
    <t>Productivity gaps 2003</t>
  </si>
  <si>
    <t>Labour share 2003</t>
  </si>
  <si>
    <t>Relative productivity 2003</t>
  </si>
  <si>
    <t>Productivity gaps 2001</t>
  </si>
  <si>
    <t>Labour share 2001</t>
  </si>
  <si>
    <t>Relative productivity 2001</t>
  </si>
  <si>
    <t>Outlier</t>
  </si>
  <si>
    <t>Productivity gaps 2011</t>
  </si>
  <si>
    <t>Labour share 2011</t>
  </si>
  <si>
    <t>Relative productivity 2011</t>
  </si>
  <si>
    <t>Labour share 2011/100</t>
  </si>
  <si>
    <t>Productivity gaps 2004</t>
  </si>
  <si>
    <t>Labour share 2004</t>
  </si>
  <si>
    <t>Relative productivity 2004</t>
  </si>
  <si>
    <t>Finance/business and mining omitted from this histogram</t>
  </si>
  <si>
    <t>Productivity gaps 2009</t>
  </si>
  <si>
    <t>Labour share 2009/100</t>
  </si>
  <si>
    <t>Relative productivity 2009</t>
  </si>
  <si>
    <t>Productivity gaps 2012</t>
  </si>
  <si>
    <t>Labour share 2012/100</t>
  </si>
  <si>
    <t>Relative productivity 2012</t>
  </si>
  <si>
    <t>Non-market services</t>
  </si>
  <si>
    <t>West Bank &amp; Gaza</t>
  </si>
  <si>
    <t>Return to Contents page</t>
  </si>
  <si>
    <t>Productivity gaps 2013</t>
  </si>
  <si>
    <t>Employment share 2013</t>
  </si>
  <si>
    <t>Relative productivity 2013</t>
  </si>
  <si>
    <t>Cumulation of employment share</t>
  </si>
  <si>
    <t>Mining &amp; utilities</t>
  </si>
  <si>
    <t>Wholesale, retail, hotels</t>
  </si>
  <si>
    <t>Other</t>
  </si>
  <si>
    <t>Transport, storage, comms</t>
  </si>
  <si>
    <t>Construction</t>
  </si>
  <si>
    <r>
      <t xml:space="preserve">Sources: </t>
    </r>
    <r>
      <rPr>
        <i/>
        <sz val="9"/>
        <rFont val="Calibri"/>
        <family val="2"/>
      </rPr>
      <t>'</t>
    </r>
    <r>
      <rPr>
        <i/>
        <sz val="9"/>
        <color rgb="FF000000"/>
        <rFont val="Calibri"/>
        <family val="2"/>
      </rPr>
      <t>Employment by sector' from ILO WESO supporting data sets (dated Jan. 2015, downloaded July 2015)</t>
    </r>
  </si>
  <si>
    <t>Sources: 'Gross value added by kind of economic activity' from UNdata, downloaded July 2015</t>
  </si>
  <si>
    <t>Other (incl. hotels)</t>
  </si>
  <si>
    <t>Wholesale &amp; retail (ex. hotels)</t>
  </si>
  <si>
    <t xml:space="preserve">Mining &amp; utilities </t>
  </si>
  <si>
    <r>
      <t xml:space="preserve">Sort </t>
    </r>
    <r>
      <rPr>
        <sz val="9"/>
        <color rgb="FFFF0000"/>
        <rFont val="Arial"/>
        <family val="2"/>
      </rPr>
      <t>▲</t>
    </r>
  </si>
  <si>
    <t>Other (incl. hotels/restaurants, utilities)</t>
  </si>
  <si>
    <t>Wholesale &amp; retail</t>
  </si>
  <si>
    <t>Manufacturing, mining &amp; utilities</t>
  </si>
  <si>
    <t>Mining &amp; utilities (included in Manufacturing)</t>
  </si>
  <si>
    <t>Country</t>
  </si>
  <si>
    <t>Blue tabs</t>
  </si>
  <si>
    <t>Yellow tabs</t>
  </si>
  <si>
    <t>Orange tabs</t>
  </si>
  <si>
    <t>Green tabs</t>
  </si>
  <si>
    <t>Red tabs</t>
  </si>
  <si>
    <t>Sources: Value added (constant 2005 US$)</t>
  </si>
  <si>
    <t>GGDC Africa Sector DB</t>
  </si>
  <si>
    <t>GGDC 10-Sector DB</t>
  </si>
  <si>
    <t>WB, WDI</t>
  </si>
  <si>
    <t>UNdata</t>
  </si>
  <si>
    <t xml:space="preserve">                  Employment numbers</t>
  </si>
  <si>
    <t>ILO GET (see * below)</t>
  </si>
  <si>
    <t>ILO WESO 2015</t>
  </si>
  <si>
    <t xml:space="preserve">                  Employment shares</t>
  </si>
  <si>
    <t>Own calcs.</t>
  </si>
  <si>
    <t>Afghanistan</t>
  </si>
  <si>
    <t>Go to</t>
  </si>
  <si>
    <t>DR Congo</t>
  </si>
  <si>
    <t>Mozambique</t>
  </si>
  <si>
    <t>Myanmar</t>
  </si>
  <si>
    <t>Somalia</t>
  </si>
  <si>
    <t>South Sudan</t>
  </si>
  <si>
    <t>Sudan</t>
  </si>
  <si>
    <t>Yemen</t>
  </si>
  <si>
    <t>* Only ILO GET data on total number of people employed were used. The sectoral employment shares obtained from WDI were then applied to these totals to derive the numbers of people employed in each sector.</t>
  </si>
  <si>
    <t>Notes on sources and data used</t>
  </si>
  <si>
    <t>Latest - added August 2015</t>
  </si>
  <si>
    <t>Productivity gaps</t>
  </si>
  <si>
    <t>Sources: Value added and sectoral shares in total employment: World Bank, World Development Indicators</t>
  </si>
  <si>
    <t xml:space="preserve">                  Employment numbers: ILO, Global Employment Trends 2014 (sum of 'Waged and salaried workers', 'Employers', 'Own account workers' and 'Contributing family workers' from the 'Employment by status and sex' subset).</t>
  </si>
  <si>
    <t>Source: GGDC Africa Sector Database, October 2014.</t>
  </si>
  <si>
    <t>Source: GGDC 10-Sector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</si>
</sst>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
    <numFmt numFmtId="165" formatCode="#,##0.0"/>
    <numFmt numFmtId="166" formatCode="_ * #,##0.00_ ;_ * \-#,##0.00_ ;_ * &quot;-&quot;??_ ;_ @_ "/>
    <numFmt numFmtId="167" formatCode="0.000"/>
  </numFmts>
  <fonts count="35" x14ac:knownFonts="1">
    <font>
      <sz val="9"/>
      <color theme="1"/>
      <name val="Calibri"/>
      <family val="2"/>
    </font>
    <font>
      <b/>
      <sz val="9"/>
      <color theme="1"/>
      <name val="Calibri"/>
      <family val="2"/>
    </font>
    <font>
      <b/>
      <u/>
      <sz val="11"/>
      <name val="Calibri"/>
      <family val="2"/>
      <scheme val="minor"/>
    </font>
    <font>
      <i/>
      <sz val="9"/>
      <color rgb="FFFF0000"/>
      <name val="Calibri"/>
      <family val="2"/>
      <scheme val="minor"/>
    </font>
    <font>
      <sz val="9"/>
      <color theme="1"/>
      <name val="Calibri"/>
      <family val="2"/>
      <scheme val="minor"/>
    </font>
    <font>
      <b/>
      <sz val="9"/>
      <color theme="1"/>
      <name val="Calibri"/>
      <family val="2"/>
      <scheme val="minor"/>
    </font>
    <font>
      <b/>
      <sz val="9"/>
      <color rgb="FFFF0000"/>
      <name val="Calibri"/>
      <family val="2"/>
    </font>
    <font>
      <sz val="10"/>
      <color theme="1"/>
      <name val="Arial"/>
      <family val="2"/>
    </font>
    <font>
      <sz val="11"/>
      <color theme="1"/>
      <name val="Calibri"/>
      <family val="2"/>
      <scheme val="minor"/>
    </font>
    <font>
      <u/>
      <sz val="9"/>
      <color theme="10"/>
      <name val="Calibri"/>
      <family val="2"/>
    </font>
    <font>
      <sz val="10"/>
      <name val="MS Sans Serif"/>
      <family val="2"/>
    </font>
    <font>
      <u/>
      <sz val="10"/>
      <color theme="10"/>
      <name val="Calibri"/>
      <family val="2"/>
    </font>
    <font>
      <b/>
      <u/>
      <sz val="11"/>
      <color theme="1"/>
      <name val="Calibri"/>
      <family val="2"/>
    </font>
    <font>
      <sz val="12"/>
      <color theme="1"/>
      <name val="Calibri"/>
      <family val="2"/>
      <scheme val="minor"/>
    </font>
    <font>
      <i/>
      <sz val="9"/>
      <color theme="1"/>
      <name val="Calibri"/>
      <family val="2"/>
    </font>
    <font>
      <sz val="9"/>
      <color rgb="FFFF0000"/>
      <name val="Calibri"/>
      <family val="2"/>
    </font>
    <font>
      <i/>
      <sz val="9"/>
      <color rgb="FFFF0000"/>
      <name val="Calibri"/>
      <family val="2"/>
    </font>
    <font>
      <sz val="9"/>
      <name val="Calibri"/>
      <family val="2"/>
    </font>
    <font>
      <b/>
      <u/>
      <sz val="11"/>
      <name val="Calibri"/>
      <family val="2"/>
    </font>
    <font>
      <sz val="9"/>
      <color rgb="FFFF0000"/>
      <name val="Arial"/>
      <family val="2"/>
    </font>
    <font>
      <sz val="9"/>
      <name val="Calibri"/>
      <family val="2"/>
      <scheme val="minor"/>
    </font>
    <font>
      <i/>
      <sz val="9"/>
      <color rgb="FF000000"/>
      <name val="Calibri"/>
      <family val="2"/>
    </font>
    <font>
      <i/>
      <sz val="9"/>
      <color rgb="FFFFFFFF"/>
      <name val="Calibri"/>
      <family val="2"/>
    </font>
    <font>
      <i/>
      <sz val="9"/>
      <name val="Calibri"/>
      <family val="2"/>
    </font>
    <font>
      <sz val="10"/>
      <color indexed="8"/>
      <name val="Arial"/>
      <family val="2"/>
    </font>
    <font>
      <sz val="9"/>
      <color rgb="FF000000"/>
      <name val="Calibri"/>
      <family val="2"/>
    </font>
    <font>
      <b/>
      <sz val="11"/>
      <color theme="1"/>
      <name val="Calibri"/>
      <family val="2"/>
    </font>
    <font>
      <i/>
      <sz val="9"/>
      <color theme="4"/>
      <name val="Calibri"/>
      <family val="2"/>
    </font>
    <font>
      <sz val="11"/>
      <color theme="1"/>
      <name val="Calibri"/>
      <family val="2"/>
    </font>
    <font>
      <u/>
      <sz val="11"/>
      <color theme="10"/>
      <name val="Calibri"/>
      <family val="2"/>
    </font>
    <font>
      <sz val="11"/>
      <name val="Calibri"/>
      <family val="2"/>
    </font>
    <font>
      <b/>
      <sz val="11"/>
      <color rgb="FFFF0000"/>
      <name val="Calibri"/>
      <family val="2"/>
    </font>
    <font>
      <i/>
      <sz val="11"/>
      <color rgb="FFFFFFFF"/>
      <name val="Calibri"/>
      <family val="2"/>
    </font>
    <font>
      <sz val="11"/>
      <color rgb="FF000000"/>
      <name val="Calibri"/>
      <family val="2"/>
    </font>
    <font>
      <i/>
      <sz val="11"/>
      <color rgb="FFFF000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4"/>
        <bgColor indexed="64"/>
      </patternFill>
    </fill>
    <fill>
      <patternFill patternType="solid">
        <fgColor theme="9"/>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5">
    <xf numFmtId="0" fontId="0" fillId="0" borderId="0"/>
    <xf numFmtId="43" fontId="7" fillId="0" borderId="0" applyFont="0" applyFill="0" applyBorder="0" applyAlignment="0" applyProtection="0"/>
    <xf numFmtId="166" fontId="8" fillId="0" borderId="0" applyFont="0" applyFill="0" applyBorder="0" applyAlignment="0" applyProtection="0"/>
    <xf numFmtId="0" fontId="9" fillId="0" borderId="0" applyNumberFormat="0" applyFill="0" applyBorder="0" applyAlignment="0" applyProtection="0"/>
    <xf numFmtId="0" fontId="7" fillId="0" borderId="0"/>
    <xf numFmtId="0" fontId="10" fillId="0" borderId="0"/>
    <xf numFmtId="9"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102">
    <xf numFmtId="0" fontId="0" fillId="0" borderId="0" xfId="0"/>
    <xf numFmtId="0" fontId="2" fillId="0" borderId="0" xfId="0" quotePrefix="1" applyFont="1" applyAlignment="1">
      <alignment horizontal="left" vertical="top"/>
    </xf>
    <xf numFmtId="0" fontId="4" fillId="0" borderId="0" xfId="0" applyFont="1" applyAlignment="1">
      <alignment vertical="top"/>
    </xf>
    <xf numFmtId="0" fontId="1" fillId="0" borderId="0" xfId="0" applyFont="1" applyAlignment="1">
      <alignment horizontal="center"/>
    </xf>
    <xf numFmtId="0" fontId="1" fillId="2" borderId="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2" xfId="0" quotePrefix="1" applyFont="1" applyFill="1" applyBorder="1" applyAlignment="1">
      <alignment horizontal="center" vertical="top" wrapText="1"/>
    </xf>
    <xf numFmtId="0" fontId="1" fillId="2" borderId="2" xfId="0" quotePrefix="1" applyFont="1" applyFill="1" applyBorder="1" applyAlignment="1">
      <alignment horizontal="center" vertical="top" wrapText="1"/>
    </xf>
    <xf numFmtId="0" fontId="0" fillId="0" borderId="2" xfId="0" applyBorder="1" applyAlignment="1">
      <alignment horizontal="center"/>
    </xf>
    <xf numFmtId="0" fontId="4" fillId="0" borderId="2" xfId="0" applyFont="1" applyFill="1" applyBorder="1" applyAlignment="1">
      <alignment vertical="top"/>
    </xf>
    <xf numFmtId="164" fontId="4" fillId="0" borderId="2" xfId="0" applyNumberFormat="1" applyFont="1" applyBorder="1" applyAlignment="1">
      <alignment horizontal="right" vertical="top"/>
    </xf>
    <xf numFmtId="165" fontId="4" fillId="0" borderId="2" xfId="0" applyNumberFormat="1" applyFont="1" applyBorder="1" applyAlignment="1">
      <alignment horizontal="right" vertical="top"/>
    </xf>
    <xf numFmtId="2" fontId="0" fillId="0" borderId="2" xfId="0" applyNumberFormat="1" applyFont="1" applyBorder="1"/>
    <xf numFmtId="0" fontId="0" fillId="0" borderId="2" xfId="0" applyFont="1" applyBorder="1"/>
    <xf numFmtId="0" fontId="4" fillId="0" borderId="2" xfId="0" quotePrefix="1" applyFont="1" applyFill="1" applyBorder="1" applyAlignment="1">
      <alignment horizontal="left" vertical="top"/>
    </xf>
    <xf numFmtId="165" fontId="0" fillId="0" borderId="2" xfId="0" applyNumberFormat="1" applyFont="1" applyBorder="1" applyAlignment="1">
      <alignment horizontal="right" vertical="top"/>
    </xf>
    <xf numFmtId="0" fontId="3" fillId="0" borderId="0" xfId="0" applyFont="1" applyAlignment="1">
      <alignment horizontal="right" vertical="top"/>
    </xf>
    <xf numFmtId="165" fontId="3" fillId="0" borderId="0" xfId="0" applyNumberFormat="1" applyFont="1" applyAlignment="1">
      <alignment horizontal="right" vertical="top"/>
    </xf>
    <xf numFmtId="4" fontId="3" fillId="0" borderId="0" xfId="0" applyNumberFormat="1" applyFont="1" applyAlignment="1">
      <alignment horizontal="right" vertical="top"/>
    </xf>
    <xf numFmtId="0" fontId="4" fillId="0" borderId="0" xfId="0" applyFont="1" applyAlignment="1">
      <alignment horizontal="right" vertical="top"/>
    </xf>
    <xf numFmtId="164" fontId="0" fillId="0" borderId="2" xfId="0" applyNumberFormat="1" applyFont="1" applyBorder="1"/>
    <xf numFmtId="165" fontId="0" fillId="0" borderId="2" xfId="0" applyNumberFormat="1" applyFont="1" applyBorder="1"/>
    <xf numFmtId="2" fontId="0" fillId="0" borderId="3" xfId="0" applyNumberFormat="1" applyFont="1" applyBorder="1"/>
    <xf numFmtId="0" fontId="0" fillId="0" borderId="3" xfId="0" applyFont="1" applyBorder="1"/>
    <xf numFmtId="165" fontId="0" fillId="0" borderId="3" xfId="0" applyNumberFormat="1" applyFont="1" applyBorder="1"/>
    <xf numFmtId="0" fontId="6" fillId="0" borderId="0" xfId="0" quotePrefix="1" applyFont="1" applyFill="1" applyAlignment="1">
      <alignment horizontal="left"/>
    </xf>
    <xf numFmtId="0" fontId="1" fillId="0" borderId="0" xfId="0" applyFont="1" applyFill="1"/>
    <xf numFmtId="0" fontId="0" fillId="0" borderId="0" xfId="0" applyFill="1"/>
    <xf numFmtId="4" fontId="4" fillId="0" borderId="2" xfId="0" applyNumberFormat="1" applyFont="1" applyBorder="1" applyAlignment="1">
      <alignment horizontal="right" vertical="top"/>
    </xf>
    <xf numFmtId="164" fontId="0" fillId="0" borderId="2" xfId="0" applyNumberFormat="1" applyFont="1" applyBorder="1" applyAlignment="1">
      <alignment horizontal="right" vertical="top"/>
    </xf>
    <xf numFmtId="0" fontId="14" fillId="0" borderId="0" xfId="0" applyFont="1"/>
    <xf numFmtId="0" fontId="6" fillId="0" borderId="0" xfId="0" applyFont="1" applyFill="1"/>
    <xf numFmtId="2" fontId="0" fillId="0" borderId="2" xfId="0" applyNumberFormat="1" applyFont="1" applyFill="1" applyBorder="1"/>
    <xf numFmtId="0" fontId="0" fillId="0" borderId="2" xfId="0" applyFont="1" applyFill="1" applyBorder="1"/>
    <xf numFmtId="165" fontId="0" fillId="0" borderId="2" xfId="0" applyNumberFormat="1" applyFont="1" applyFill="1" applyBorder="1"/>
    <xf numFmtId="0" fontId="3" fillId="0" borderId="0" xfId="0" quotePrefix="1" applyFont="1" applyAlignment="1">
      <alignment horizontal="center" vertical="top" wrapText="1"/>
    </xf>
    <xf numFmtId="0" fontId="0" fillId="0" borderId="0" xfId="0" applyAlignment="1">
      <alignment horizontal="center"/>
    </xf>
    <xf numFmtId="165" fontId="4" fillId="4" borderId="2" xfId="0" applyNumberFormat="1" applyFont="1" applyFill="1" applyBorder="1" applyAlignment="1">
      <alignment horizontal="right" vertical="top"/>
    </xf>
    <xf numFmtId="0" fontId="3" fillId="0" borderId="1" xfId="0" quotePrefix="1" applyFont="1" applyBorder="1" applyAlignment="1">
      <alignment vertical="top" wrapText="1"/>
    </xf>
    <xf numFmtId="0" fontId="0" fillId="2" borderId="2" xfId="0" applyFill="1" applyBorder="1"/>
    <xf numFmtId="0" fontId="0" fillId="0" borderId="2" xfId="0" applyBorder="1"/>
    <xf numFmtId="0" fontId="16" fillId="0" borderId="2" xfId="0" applyFont="1" applyBorder="1" applyAlignment="1">
      <alignment horizontal="center"/>
    </xf>
    <xf numFmtId="0" fontId="3" fillId="0" borderId="2" xfId="0" applyFont="1" applyFill="1" applyBorder="1" applyAlignment="1">
      <alignment vertical="top"/>
    </xf>
    <xf numFmtId="164" fontId="3" fillId="0" borderId="2" xfId="0" applyNumberFormat="1" applyFont="1" applyBorder="1" applyAlignment="1">
      <alignment horizontal="right" vertical="top"/>
    </xf>
    <xf numFmtId="165" fontId="3" fillId="0" borderId="2" xfId="0" applyNumberFormat="1" applyFont="1" applyBorder="1" applyAlignment="1">
      <alignment horizontal="right" vertical="top"/>
    </xf>
    <xf numFmtId="4" fontId="3" fillId="0" borderId="2" xfId="0" applyNumberFormat="1" applyFont="1" applyBorder="1" applyAlignment="1">
      <alignment horizontal="right" vertical="top"/>
    </xf>
    <xf numFmtId="0" fontId="16" fillId="0" borderId="0" xfId="0" applyFont="1"/>
    <xf numFmtId="0" fontId="17" fillId="0" borderId="2" xfId="0" applyFont="1" applyBorder="1"/>
    <xf numFmtId="0" fontId="15" fillId="0" borderId="0" xfId="0" applyFont="1"/>
    <xf numFmtId="0" fontId="11" fillId="0" borderId="0" xfId="74" quotePrefix="1" applyFont="1" applyFill="1" applyAlignment="1">
      <alignment vertical="top"/>
    </xf>
    <xf numFmtId="0" fontId="3" fillId="0" borderId="0" xfId="0" quotePrefix="1" applyFont="1" applyAlignment="1">
      <alignment horizontal="center" vertical="top" wrapText="1"/>
    </xf>
    <xf numFmtId="3" fontId="20" fillId="0" borderId="4" xfId="0" quotePrefix="1" applyNumberFormat="1" applyFont="1" applyFill="1" applyBorder="1" applyAlignment="1">
      <alignment vertical="top"/>
    </xf>
    <xf numFmtId="4" fontId="4" fillId="5" borderId="2" xfId="0" applyNumberFormat="1" applyFont="1" applyFill="1" applyBorder="1" applyAlignment="1">
      <alignment horizontal="right" vertical="top"/>
    </xf>
    <xf numFmtId="165" fontId="4" fillId="5" borderId="2" xfId="0" applyNumberFormat="1" applyFont="1" applyFill="1" applyBorder="1" applyAlignment="1">
      <alignment horizontal="right" vertical="top"/>
    </xf>
    <xf numFmtId="3" fontId="20" fillId="0" borderId="4" xfId="0" quotePrefix="1" applyNumberFormat="1" applyFont="1" applyFill="1" applyBorder="1" applyAlignment="1">
      <alignment horizontal="left" vertical="top"/>
    </xf>
    <xf numFmtId="0" fontId="21" fillId="0" borderId="0" xfId="0" applyFont="1" applyAlignment="1">
      <alignment horizontal="left" vertical="top"/>
    </xf>
    <xf numFmtId="0" fontId="22" fillId="0" borderId="0" xfId="0" applyFont="1" applyAlignment="1">
      <alignment horizontal="left" vertical="top"/>
    </xf>
    <xf numFmtId="167" fontId="0" fillId="0" borderId="0" xfId="0" applyNumberFormat="1"/>
    <xf numFmtId="0" fontId="21" fillId="0" borderId="0" xfId="0" quotePrefix="1" applyFont="1" applyAlignment="1">
      <alignment horizontal="left" vertical="top"/>
    </xf>
    <xf numFmtId="3" fontId="20" fillId="0" borderId="4" xfId="0" applyNumberFormat="1" applyFont="1" applyFill="1" applyBorder="1" applyAlignment="1">
      <alignment vertical="top"/>
    </xf>
    <xf numFmtId="0" fontId="16" fillId="0" borderId="0" xfId="0" applyFont="1" applyAlignment="1">
      <alignment horizontal="center" vertical="top" wrapText="1"/>
    </xf>
    <xf numFmtId="0" fontId="25" fillId="0" borderId="0" xfId="0" applyFont="1" applyAlignment="1">
      <alignment horizontal="center"/>
    </xf>
    <xf numFmtId="2" fontId="0" fillId="0" borderId="0" xfId="0" applyNumberFormat="1"/>
    <xf numFmtId="0" fontId="3" fillId="0" borderId="0" xfId="0" quotePrefix="1" applyFont="1" applyAlignment="1">
      <alignment horizontal="center" vertical="top" wrapText="1"/>
    </xf>
    <xf numFmtId="0" fontId="3" fillId="0" borderId="1" xfId="0" quotePrefix="1" applyFont="1" applyBorder="1" applyAlignment="1">
      <alignment horizontal="center" vertical="top" wrapText="1"/>
    </xf>
    <xf numFmtId="0" fontId="2" fillId="0" borderId="0" xfId="0" applyFont="1" applyAlignment="1"/>
    <xf numFmtId="0" fontId="26" fillId="0" borderId="2" xfId="0" applyFont="1" applyBorder="1" applyAlignment="1">
      <alignment horizontal="center"/>
    </xf>
    <xf numFmtId="0" fontId="26" fillId="7" borderId="2" xfId="0" applyFont="1" applyFill="1" applyBorder="1" applyAlignment="1">
      <alignment horizontal="center"/>
    </xf>
    <xf numFmtId="0" fontId="26" fillId="3" borderId="2" xfId="0" applyFont="1" applyFill="1" applyBorder="1" applyAlignment="1">
      <alignment horizontal="center"/>
    </xf>
    <xf numFmtId="0" fontId="26" fillId="8" borderId="2" xfId="0" quotePrefix="1" applyFont="1" applyFill="1" applyBorder="1" applyAlignment="1">
      <alignment horizontal="center"/>
    </xf>
    <xf numFmtId="0" fontId="26" fillId="9" borderId="2" xfId="0" quotePrefix="1" applyFont="1" applyFill="1" applyBorder="1" applyAlignment="1">
      <alignment horizontal="center"/>
    </xf>
    <xf numFmtId="0" fontId="26" fillId="10" borderId="2" xfId="0" quotePrefix="1" applyFont="1" applyFill="1" applyBorder="1" applyAlignment="1">
      <alignment horizontal="center"/>
    </xf>
    <xf numFmtId="0" fontId="26" fillId="0" borderId="0" xfId="0" applyFont="1" applyAlignment="1">
      <alignment horizontal="center"/>
    </xf>
    <xf numFmtId="0" fontId="27" fillId="0" borderId="3" xfId="0" quotePrefix="1" applyFont="1" applyBorder="1" applyAlignment="1">
      <alignment horizontal="left"/>
    </xf>
    <xf numFmtId="0" fontId="27" fillId="0" borderId="3" xfId="0" applyFont="1" applyBorder="1"/>
    <xf numFmtId="0" fontId="27" fillId="0" borderId="0" xfId="0" applyFont="1" applyBorder="1"/>
    <xf numFmtId="0" fontId="27" fillId="0" borderId="5" xfId="0" quotePrefix="1" applyFont="1" applyBorder="1" applyAlignment="1">
      <alignment horizontal="left"/>
    </xf>
    <xf numFmtId="0" fontId="27" fillId="0" borderId="5" xfId="0" applyFont="1" applyBorder="1"/>
    <xf numFmtId="0" fontId="27" fillId="0" borderId="6" xfId="0" quotePrefix="1" applyFont="1" applyBorder="1" applyAlignment="1">
      <alignment horizontal="left"/>
    </xf>
    <xf numFmtId="0" fontId="27" fillId="0" borderId="6" xfId="0" applyFont="1" applyBorder="1"/>
    <xf numFmtId="0" fontId="28" fillId="0" borderId="2" xfId="0" applyFont="1" applyBorder="1" applyAlignment="1">
      <alignment vertical="center"/>
    </xf>
    <xf numFmtId="0" fontId="28" fillId="5" borderId="2" xfId="0" applyFont="1" applyFill="1" applyBorder="1" applyAlignment="1">
      <alignment horizontal="center" vertical="center"/>
    </xf>
    <xf numFmtId="0" fontId="29" fillId="0" borderId="2" xfId="74" applyFont="1" applyBorder="1" applyAlignment="1">
      <alignment horizontal="center" vertical="center"/>
    </xf>
    <xf numFmtId="0" fontId="0" fillId="0" borderId="0" xfId="0" applyAlignment="1">
      <alignment vertical="center"/>
    </xf>
    <xf numFmtId="0" fontId="29" fillId="0" borderId="2" xfId="74" applyFont="1" applyFill="1" applyBorder="1" applyAlignment="1">
      <alignment horizontal="center" vertical="center"/>
    </xf>
    <xf numFmtId="0" fontId="29" fillId="0" borderId="2" xfId="74" quotePrefix="1" applyFont="1" applyBorder="1" applyAlignment="1">
      <alignment horizontal="center" vertical="center"/>
    </xf>
    <xf numFmtId="0" fontId="30" fillId="5" borderId="2" xfId="74" quotePrefix="1" applyFont="1" applyFill="1" applyBorder="1" applyAlignment="1">
      <alignment horizontal="center" vertical="center"/>
    </xf>
    <xf numFmtId="0" fontId="15" fillId="0" borderId="0" xfId="0" quotePrefix="1" applyFont="1" applyFill="1" applyBorder="1" applyAlignment="1">
      <alignment horizontal="left" vertical="center" wrapText="1"/>
    </xf>
    <xf numFmtId="0" fontId="15" fillId="0" borderId="0" xfId="0" applyFont="1" applyFill="1" applyBorder="1" applyAlignment="1">
      <alignment horizontal="left" vertical="center" wrapText="1"/>
    </xf>
    <xf numFmtId="0" fontId="12" fillId="0" borderId="0" xfId="0" applyFont="1"/>
    <xf numFmtId="0" fontId="18" fillId="0" borderId="0" xfId="0" applyFont="1" applyAlignment="1">
      <alignment vertical="top"/>
    </xf>
    <xf numFmtId="0" fontId="31" fillId="0" borderId="2" xfId="0" quotePrefix="1" applyFont="1" applyFill="1" applyBorder="1" applyAlignment="1">
      <alignment horizontal="center" wrapText="1"/>
    </xf>
    <xf numFmtId="0" fontId="29" fillId="5" borderId="2" xfId="74" quotePrefix="1" applyFont="1" applyFill="1" applyBorder="1" applyAlignment="1">
      <alignment horizontal="center" vertical="center"/>
    </xf>
    <xf numFmtId="0" fontId="29" fillId="6" borderId="0" xfId="74" applyFont="1" applyFill="1" applyAlignment="1">
      <alignment vertical="center"/>
    </xf>
    <xf numFmtId="0" fontId="23" fillId="0" borderId="0" xfId="0" applyFont="1" applyAlignment="1">
      <alignment horizontal="left" vertical="top"/>
    </xf>
    <xf numFmtId="0" fontId="32" fillId="6" borderId="0" xfId="0" applyFont="1" applyFill="1" applyAlignment="1">
      <alignment horizontal="left" vertical="top"/>
    </xf>
    <xf numFmtId="0" fontId="28" fillId="0" borderId="2" xfId="0" quotePrefix="1" applyFont="1" applyBorder="1" applyAlignment="1">
      <alignment horizontal="left" vertical="center"/>
    </xf>
    <xf numFmtId="0" fontId="32" fillId="3" borderId="0" xfId="0" applyFont="1" applyFill="1" applyAlignment="1">
      <alignment horizontal="left" vertical="top"/>
    </xf>
    <xf numFmtId="0" fontId="28" fillId="0" borderId="0" xfId="0" applyFont="1"/>
    <xf numFmtId="0" fontId="33" fillId="0" borderId="0" xfId="0" applyFont="1"/>
    <xf numFmtId="0" fontId="28" fillId="3" borderId="0" xfId="0" applyFont="1" applyFill="1"/>
    <xf numFmtId="0" fontId="34" fillId="0" borderId="0" xfId="0" quotePrefix="1" applyFont="1" applyAlignment="1">
      <alignment vertical="top" wrapText="1"/>
    </xf>
  </cellXfs>
  <cellStyles count="75">
    <cellStyle name="Comma 2" xfId="1"/>
    <cellStyle name="Comma 3" xfId="2"/>
    <cellStyle name="Hyperlink" xfId="74" builtinId="8"/>
    <cellStyle name="Hyperlink 2" xfId="3"/>
    <cellStyle name="Normal" xfId="0" builtinId="0"/>
    <cellStyle name="Normal 2" xfId="4"/>
    <cellStyle name="Normal 2 2" xfId="7"/>
    <cellStyle name="Normal 2 2 2" xfId="8"/>
    <cellStyle name="Normal 2 2 2 2" xfId="9"/>
    <cellStyle name="Normal 2 2 3" xfId="10"/>
    <cellStyle name="Normal 2 2 3 2" xfId="11"/>
    <cellStyle name="Normal 2 2 4" xfId="12"/>
    <cellStyle name="Normal 2 2 5" xfId="13"/>
    <cellStyle name="Normal 2 3" xfId="14"/>
    <cellStyle name="Normal 2 3 2" xfId="15"/>
    <cellStyle name="Normal 2 3 2 2" xfId="16"/>
    <cellStyle name="Normal 2 3 3" xfId="17"/>
    <cellStyle name="Normal 2 3 3 2" xfId="18"/>
    <cellStyle name="Normal 2 3 4" xfId="19"/>
    <cellStyle name="Normal 3" xfId="5"/>
    <cellStyle name="Normal 3 2" xfId="20"/>
    <cellStyle name="Normal 3 2 2" xfId="21"/>
    <cellStyle name="Normal 3 2 2 2" xfId="22"/>
    <cellStyle name="Normal 3 2 3" xfId="23"/>
    <cellStyle name="Normal 3 2 3 2" xfId="24"/>
    <cellStyle name="Normal 3 2 4" xfId="25"/>
    <cellStyle name="Normal 3 3" xfId="26"/>
    <cellStyle name="Normal 4" xfId="27"/>
    <cellStyle name="Normal 4 2" xfId="28"/>
    <cellStyle name="Normal 4 2 2" xfId="29"/>
    <cellStyle name="Normal 4 2 2 2" xfId="30"/>
    <cellStyle name="Normal 4 2 3" xfId="31"/>
    <cellStyle name="Normal 4 2 3 2" xfId="32"/>
    <cellStyle name="Normal 4 2 4" xfId="33"/>
    <cellStyle name="Normal 4 2 5" xfId="34"/>
    <cellStyle name="Normal 4 3" xfId="35"/>
    <cellStyle name="Normal 4 3 2" xfId="36"/>
    <cellStyle name="Normal 4 3 2 2" xfId="37"/>
    <cellStyle name="Normal 4 3 3" xfId="38"/>
    <cellStyle name="Normal 4 3 3 2" xfId="39"/>
    <cellStyle name="Normal 4 3 4" xfId="40"/>
    <cellStyle name="Percent 2" xfId="6"/>
    <cellStyle name="Percent 2 2" xfId="41"/>
    <cellStyle name="Percent 2 2 2" xfId="42"/>
    <cellStyle name="Percent 2 2 2 2" xfId="43"/>
    <cellStyle name="Percent 2 2 3" xfId="44"/>
    <cellStyle name="Percent 2 2 3 2" xfId="45"/>
    <cellStyle name="Percent 2 2 4" xfId="46"/>
    <cellStyle name="Percent 2 3" xfId="47"/>
    <cellStyle name="Percent 3" xfId="48"/>
    <cellStyle name="Percent 3 2" xfId="49"/>
    <cellStyle name="Percent 3 2 2" xfId="50"/>
    <cellStyle name="Percent 3 2 2 2" xfId="51"/>
    <cellStyle name="Percent 3 2 3" xfId="52"/>
    <cellStyle name="Percent 3 2 3 2" xfId="53"/>
    <cellStyle name="Percent 3 2 4" xfId="54"/>
    <cellStyle name="Percent 3 3" xfId="55"/>
    <cellStyle name="Percent 3 3 2" xfId="56"/>
    <cellStyle name="Percent 3 4" xfId="57"/>
    <cellStyle name="Percent 3 4 2" xfId="58"/>
    <cellStyle name="Percent 3 5" xfId="59"/>
    <cellStyle name="Percent 4" xfId="60"/>
    <cellStyle name="Percent 4 2" xfId="61"/>
    <cellStyle name="Percent 4 2 2" xfId="62"/>
    <cellStyle name="Percent 4 2 2 2" xfId="63"/>
    <cellStyle name="Percent 4 2 3" xfId="64"/>
    <cellStyle name="Percent 4 2 3 2" xfId="65"/>
    <cellStyle name="Percent 4 2 4" xfId="66"/>
    <cellStyle name="Percent 4 2 5" xfId="67"/>
    <cellStyle name="Percent 4 3" xfId="68"/>
    <cellStyle name="Percent 4 3 2" xfId="69"/>
    <cellStyle name="Percent 4 3 2 2" xfId="70"/>
    <cellStyle name="Percent 4 3 3" xfId="71"/>
    <cellStyle name="Percent 4 3 3 2" xfId="72"/>
    <cellStyle name="Percent 4 3 4"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66"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 Id="rId67"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styles" Target="styles.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Afghanistan!$I$6</c:f>
              <c:strCache>
                <c:ptCount val="1"/>
                <c:pt idx="0">
                  <c:v>Agriculture</c:v>
                </c:pt>
              </c:strCache>
            </c:strRef>
          </c:tx>
          <c:spPr>
            <a:solidFill>
              <a:srgbClr val="13CF44"/>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Afghanistan!$I$7:$I$28</c:f>
              <c:numCache>
                <c:formatCode>#,##0.0</c:formatCode>
                <c:ptCount val="22"/>
                <c:pt idx="0" formatCode="General">
                  <c:v>0</c:v>
                </c:pt>
                <c:pt idx="1">
                  <c:v>0.41464113199530134</c:v>
                </c:pt>
                <c:pt idx="2">
                  <c:v>0.41464113199530134</c:v>
                </c:pt>
                <c:pt idx="3">
                  <c:v>0.41464113199530134</c:v>
                </c:pt>
                <c:pt idx="4" formatCode="General">
                  <c:v>0</c:v>
                </c:pt>
              </c:numCache>
            </c:numRef>
          </c:val>
        </c:ser>
        <c:ser>
          <c:idx val="1"/>
          <c:order val="1"/>
          <c:tx>
            <c:strRef>
              <c:f>Afghanistan!$J$6</c:f>
              <c:strCache>
                <c:ptCount val="1"/>
                <c:pt idx="0">
                  <c:v>Manufacturing</c:v>
                </c:pt>
              </c:strCache>
            </c:strRef>
          </c:tx>
          <c:spPr>
            <a:solidFill>
              <a:srgbClr val="6666FF"/>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Afghanistan!$J$7:$J$28</c:f>
              <c:numCache>
                <c:formatCode>General</c:formatCode>
                <c:ptCount val="22"/>
                <c:pt idx="3">
                  <c:v>0</c:v>
                </c:pt>
                <c:pt idx="4" formatCode="#,##0.000">
                  <c:v>0.60744237349106323</c:v>
                </c:pt>
                <c:pt idx="5" formatCode="#,##0.000">
                  <c:v>0.60744237349106323</c:v>
                </c:pt>
                <c:pt idx="6" formatCode="#,##0.000">
                  <c:v>0.60744237349106323</c:v>
                </c:pt>
                <c:pt idx="7">
                  <c:v>0</c:v>
                </c:pt>
              </c:numCache>
            </c:numRef>
          </c:val>
        </c:ser>
        <c:ser>
          <c:idx val="2"/>
          <c:order val="2"/>
          <c:tx>
            <c:strRef>
              <c:f>Afghanistan!$K$6</c:f>
              <c:strCache>
                <c:ptCount val="1"/>
                <c:pt idx="0">
                  <c:v>Mining &amp; utilities</c:v>
                </c:pt>
              </c:strCache>
            </c:strRef>
          </c:tx>
          <c:spPr>
            <a:solidFill>
              <a:srgbClr val="CC6600"/>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Afghanistan!$K$7:$K$28</c:f>
              <c:numCache>
                <c:formatCode>General</c:formatCode>
                <c:ptCount val="22"/>
                <c:pt idx="6">
                  <c:v>0</c:v>
                </c:pt>
                <c:pt idx="7" formatCode="#,##0.000">
                  <c:v>0.8247607335438718</c:v>
                </c:pt>
                <c:pt idx="8" formatCode="#,##0.000">
                  <c:v>0.8247607335438718</c:v>
                </c:pt>
                <c:pt idx="9" formatCode="#,##0.000">
                  <c:v>0.8247607335438718</c:v>
                </c:pt>
                <c:pt idx="10">
                  <c:v>0</c:v>
                </c:pt>
              </c:numCache>
            </c:numRef>
          </c:val>
        </c:ser>
        <c:ser>
          <c:idx val="3"/>
          <c:order val="3"/>
          <c:tx>
            <c:strRef>
              <c:f>Afghanistan!$L$6</c:f>
              <c:strCache>
                <c:ptCount val="1"/>
                <c:pt idx="0">
                  <c:v>Wholesale, retail, hotels</c:v>
                </c:pt>
              </c:strCache>
            </c:strRef>
          </c:tx>
          <c:spPr>
            <a:solidFill>
              <a:srgbClr val="FF00FF"/>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Afghanistan!$L$7:$L$28</c:f>
              <c:numCache>
                <c:formatCode>General</c:formatCode>
                <c:ptCount val="22"/>
                <c:pt idx="9">
                  <c:v>0</c:v>
                </c:pt>
                <c:pt idx="10" formatCode="#,##0.0">
                  <c:v>1.4930373577485161</c:v>
                </c:pt>
                <c:pt idx="11" formatCode="#,##0.0">
                  <c:v>1.4930373577485161</c:v>
                </c:pt>
                <c:pt idx="12" formatCode="#,##0.0">
                  <c:v>1.4930373577485161</c:v>
                </c:pt>
                <c:pt idx="13">
                  <c:v>0</c:v>
                </c:pt>
              </c:numCache>
            </c:numRef>
          </c:val>
        </c:ser>
        <c:ser>
          <c:idx val="4"/>
          <c:order val="4"/>
          <c:tx>
            <c:strRef>
              <c:f>Afghanistan!$M$6</c:f>
              <c:strCache>
                <c:ptCount val="1"/>
                <c:pt idx="0">
                  <c:v>Other</c:v>
                </c:pt>
              </c:strCache>
            </c:strRef>
          </c:tx>
          <c:spPr>
            <a:solidFill>
              <a:srgbClr val="66FFFF"/>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Afghanistan!$M$7:$M$28</c:f>
              <c:numCache>
                <c:formatCode>General</c:formatCode>
                <c:ptCount val="22"/>
                <c:pt idx="12">
                  <c:v>0</c:v>
                </c:pt>
                <c:pt idx="13" formatCode="#,##0.0">
                  <c:v>1.9586764686150615</c:v>
                </c:pt>
                <c:pt idx="14" formatCode="#,##0.0">
                  <c:v>1.9586764686150615</c:v>
                </c:pt>
                <c:pt idx="15" formatCode="#,##0.0">
                  <c:v>1.9586764686150615</c:v>
                </c:pt>
                <c:pt idx="16">
                  <c:v>0</c:v>
                </c:pt>
              </c:numCache>
            </c:numRef>
          </c:val>
        </c:ser>
        <c:ser>
          <c:idx val="5"/>
          <c:order val="5"/>
          <c:tx>
            <c:strRef>
              <c:f>Afghanistan!$N$6</c:f>
              <c:strCache>
                <c:ptCount val="1"/>
                <c:pt idx="0">
                  <c:v>Transport, storage, comms</c:v>
                </c:pt>
              </c:strCache>
            </c:strRef>
          </c:tx>
          <c:spPr>
            <a:solidFill>
              <a:srgbClr val="000000"/>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Afghanistan!$N$7:$N$28</c:f>
              <c:numCache>
                <c:formatCode>General</c:formatCode>
                <c:ptCount val="22"/>
                <c:pt idx="15">
                  <c:v>0</c:v>
                </c:pt>
                <c:pt idx="16" formatCode="#,##0.0">
                  <c:v>4.8767025266394723</c:v>
                </c:pt>
                <c:pt idx="17" formatCode="#,##0.0">
                  <c:v>4.8767025266394723</c:v>
                </c:pt>
                <c:pt idx="18" formatCode="#,##0.0">
                  <c:v>4.8767025266394723</c:v>
                </c:pt>
                <c:pt idx="19">
                  <c:v>0</c:v>
                </c:pt>
              </c:numCache>
            </c:numRef>
          </c:val>
        </c:ser>
        <c:ser>
          <c:idx val="6"/>
          <c:order val="6"/>
          <c:tx>
            <c:strRef>
              <c:f>Afghanistan!$O$6</c:f>
              <c:strCache>
                <c:ptCount val="1"/>
                <c:pt idx="0">
                  <c:v>Construction</c:v>
                </c:pt>
              </c:strCache>
            </c:strRef>
          </c:tx>
          <c:spPr>
            <a:solidFill>
              <a:srgbClr val="FFFF00"/>
            </a:solidFill>
            <a:ln w="3175">
              <a:solidFill>
                <a:schemeClr val="bg1">
                  <a:lumMod val="50000"/>
                </a:schemeClr>
              </a:solidFill>
            </a:ln>
          </c:spPr>
          <c:cat>
            <c:numRef>
              <c:f>Afghanistan!$H$7:$H$28</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Afghanistan!$O$7:$O$28</c:f>
              <c:numCache>
                <c:formatCode>General</c:formatCode>
                <c:ptCount val="22"/>
                <c:pt idx="18">
                  <c:v>0</c:v>
                </c:pt>
                <c:pt idx="19" formatCode="#,##0.0">
                  <c:v>5.7969767872447937</c:v>
                </c:pt>
                <c:pt idx="20" formatCode="#,##0.0">
                  <c:v>5.7969767872447937</c:v>
                </c:pt>
                <c:pt idx="21" formatCode="#,##0.0">
                  <c:v>5.7969767872447937</c:v>
                </c:pt>
              </c:numCache>
            </c:numRef>
          </c:val>
        </c:ser>
        <c:dLbls>
          <c:showLegendKey val="0"/>
          <c:showVal val="0"/>
          <c:showCatName val="0"/>
          <c:showSerName val="0"/>
          <c:showPercent val="0"/>
          <c:showBubbleSize val="0"/>
        </c:dLbls>
        <c:axId val="360343040"/>
        <c:axId val="360344960"/>
      </c:areaChart>
      <c:dateAx>
        <c:axId val="36034304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60344960"/>
        <c:crosses val="autoZero"/>
        <c:auto val="0"/>
        <c:lblOffset val="100"/>
        <c:baseTimeUnit val="days"/>
        <c:majorUnit val="10"/>
        <c:majorTimeUnit val="days"/>
      </c:dateAx>
      <c:valAx>
        <c:axId val="36034496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6034304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Ghana!$I$6</c:f>
              <c:strCache>
                <c:ptCount val="1"/>
                <c:pt idx="0">
                  <c:v>Other non market services</c:v>
                </c:pt>
              </c:strCache>
            </c:strRef>
          </c:tx>
          <c:spPr>
            <a:solidFill>
              <a:schemeClr val="accent1"/>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Ghana!$I$7:$I$32</c:f>
              <c:numCache>
                <c:formatCode>#,##0.0</c:formatCode>
                <c:ptCount val="26"/>
                <c:pt idx="0" formatCode="General">
                  <c:v>0</c:v>
                </c:pt>
                <c:pt idx="1">
                  <c:v>0.66724130888768229</c:v>
                </c:pt>
                <c:pt idx="2">
                  <c:v>0.66724130888768229</c:v>
                </c:pt>
                <c:pt idx="3">
                  <c:v>0.66724130888768229</c:v>
                </c:pt>
                <c:pt idx="4" formatCode="General">
                  <c:v>0</c:v>
                </c:pt>
              </c:numCache>
            </c:numRef>
          </c:val>
        </c:ser>
        <c:ser>
          <c:idx val="1"/>
          <c:order val="1"/>
          <c:tx>
            <c:strRef>
              <c:f>Ghana!$J$6</c:f>
              <c:strCache>
                <c:ptCount val="1"/>
                <c:pt idx="0">
                  <c:v>Agriculture</c:v>
                </c:pt>
              </c:strCache>
            </c:strRef>
          </c:tx>
          <c:spPr>
            <a:solidFill>
              <a:schemeClr val="accent3">
                <a:lumMod val="25000"/>
              </a:schemeClr>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Ghana!$J$7:$J$32</c:f>
              <c:numCache>
                <c:formatCode>General</c:formatCode>
                <c:ptCount val="26"/>
                <c:pt idx="3">
                  <c:v>0</c:v>
                </c:pt>
                <c:pt idx="4" formatCode="#,##0.000">
                  <c:v>0.70925386660544831</c:v>
                </c:pt>
                <c:pt idx="5" formatCode="#,##0.000">
                  <c:v>0.70925386660544831</c:v>
                </c:pt>
                <c:pt idx="6" formatCode="#,##0.000">
                  <c:v>0.70925386660544831</c:v>
                </c:pt>
                <c:pt idx="7">
                  <c:v>0</c:v>
                </c:pt>
              </c:numCache>
            </c:numRef>
          </c:val>
        </c:ser>
        <c:ser>
          <c:idx val="2"/>
          <c:order val="2"/>
          <c:tx>
            <c:strRef>
              <c:f>Ghana!$K$6</c:f>
              <c:strCache>
                <c:ptCount val="1"/>
                <c:pt idx="0">
                  <c:v>Manufacturing</c:v>
                </c:pt>
              </c:strCache>
            </c:strRef>
          </c:tx>
          <c:spPr>
            <a:solidFill>
              <a:schemeClr val="accent5">
                <a:lumMod val="50000"/>
              </a:schemeClr>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Ghana!$K$7:$K$32</c:f>
              <c:numCache>
                <c:formatCode>General</c:formatCode>
                <c:ptCount val="26"/>
                <c:pt idx="6">
                  <c:v>0</c:v>
                </c:pt>
                <c:pt idx="7" formatCode="#,##0.000">
                  <c:v>0.813287862399247</c:v>
                </c:pt>
                <c:pt idx="9" formatCode="#,##0.000">
                  <c:v>0.813287862399247</c:v>
                </c:pt>
                <c:pt idx="10">
                  <c:v>0</c:v>
                </c:pt>
              </c:numCache>
            </c:numRef>
          </c:val>
        </c:ser>
        <c:ser>
          <c:idx val="3"/>
          <c:order val="3"/>
          <c:tx>
            <c:strRef>
              <c:f>Ghana!$L$6</c:f>
              <c:strCache>
                <c:ptCount val="1"/>
                <c:pt idx="0">
                  <c:v>Distribution services</c:v>
                </c:pt>
              </c:strCache>
            </c:strRef>
          </c:tx>
          <c:spPr>
            <a:solidFill>
              <a:schemeClr val="accent3"/>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Ghana!$L$7:$L$32</c:f>
              <c:numCache>
                <c:formatCode>General</c:formatCode>
                <c:ptCount val="26"/>
                <c:pt idx="9">
                  <c:v>0</c:v>
                </c:pt>
                <c:pt idx="10" formatCode="#,##0.0">
                  <c:v>1.0099411815305139</c:v>
                </c:pt>
                <c:pt idx="11" formatCode="#,##0.0">
                  <c:v>1.0099411815305139</c:v>
                </c:pt>
                <c:pt idx="12" formatCode="#,##0.0">
                  <c:v>1.0099411815305139</c:v>
                </c:pt>
                <c:pt idx="13">
                  <c:v>0</c:v>
                </c:pt>
              </c:numCache>
            </c:numRef>
          </c:val>
        </c:ser>
        <c:ser>
          <c:idx val="4"/>
          <c:order val="4"/>
          <c:tx>
            <c:strRef>
              <c:f>Ghana!$M$6</c:f>
              <c:strCache>
                <c:ptCount val="1"/>
                <c:pt idx="0">
                  <c:v>Government services</c:v>
                </c:pt>
              </c:strCache>
            </c:strRef>
          </c:tx>
          <c:spPr>
            <a:solidFill>
              <a:schemeClr val="accent2"/>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Ghana!$M$7:$M$32</c:f>
              <c:numCache>
                <c:formatCode>General</c:formatCode>
                <c:ptCount val="26"/>
                <c:pt idx="12">
                  <c:v>0</c:v>
                </c:pt>
                <c:pt idx="13" formatCode="#,##0.0">
                  <c:v>1.515292587734274</c:v>
                </c:pt>
                <c:pt idx="14" formatCode="#,##0.0">
                  <c:v>1.515292587734274</c:v>
                </c:pt>
                <c:pt idx="15" formatCode="#,##0.0">
                  <c:v>1.515292587734274</c:v>
                </c:pt>
                <c:pt idx="16">
                  <c:v>0</c:v>
                </c:pt>
              </c:numCache>
            </c:numRef>
          </c:val>
        </c:ser>
        <c:ser>
          <c:idx val="5"/>
          <c:order val="5"/>
          <c:tx>
            <c:strRef>
              <c:f>Ghana!$N$6</c:f>
              <c:strCache>
                <c:ptCount val="1"/>
                <c:pt idx="0">
                  <c:v>Finance and business services</c:v>
                </c:pt>
              </c:strCache>
            </c:strRef>
          </c:tx>
          <c:spPr>
            <a:solidFill>
              <a:schemeClr val="bg1">
                <a:lumMod val="65000"/>
              </a:schemeClr>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Ghana!$N$7:$N$32</c:f>
              <c:numCache>
                <c:formatCode>General</c:formatCode>
                <c:ptCount val="26"/>
                <c:pt idx="15">
                  <c:v>0</c:v>
                </c:pt>
                <c:pt idx="16" formatCode="#,##0.0">
                  <c:v>2.5455741243241325</c:v>
                </c:pt>
                <c:pt idx="17" formatCode="#,##0.0">
                  <c:v>2.5455741243241325</c:v>
                </c:pt>
                <c:pt idx="18" formatCode="#,##0.0">
                  <c:v>2.5455741243241325</c:v>
                </c:pt>
                <c:pt idx="19">
                  <c:v>0</c:v>
                </c:pt>
              </c:numCache>
            </c:numRef>
          </c:val>
        </c:ser>
        <c:ser>
          <c:idx val="6"/>
          <c:order val="6"/>
          <c:tx>
            <c:strRef>
              <c:f>Ghana!$O$6</c:f>
              <c:strCache>
                <c:ptCount val="1"/>
                <c:pt idx="0">
                  <c:v>Mining</c:v>
                </c:pt>
              </c:strCache>
            </c:strRef>
          </c:tx>
          <c:spPr>
            <a:solidFill>
              <a:schemeClr val="accent5"/>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Ghana!$O$7:$O$32</c:f>
              <c:numCache>
                <c:formatCode>General</c:formatCode>
                <c:ptCount val="26"/>
                <c:pt idx="18">
                  <c:v>0</c:v>
                </c:pt>
                <c:pt idx="19" formatCode="#,##0.0">
                  <c:v>2.6631453681201616</c:v>
                </c:pt>
                <c:pt idx="20" formatCode="#,##0.0">
                  <c:v>2.6631453681201616</c:v>
                </c:pt>
                <c:pt idx="21" formatCode="#,##0.0">
                  <c:v>2.6631453681201616</c:v>
                </c:pt>
                <c:pt idx="22">
                  <c:v>0</c:v>
                </c:pt>
              </c:numCache>
            </c:numRef>
          </c:val>
        </c:ser>
        <c:ser>
          <c:idx val="7"/>
          <c:order val="7"/>
          <c:tx>
            <c:strRef>
              <c:f>Ghana!$P$6</c:f>
              <c:strCache>
                <c:ptCount val="1"/>
                <c:pt idx="0">
                  <c:v>Other industry</c:v>
                </c:pt>
              </c:strCache>
            </c:strRef>
          </c:tx>
          <c:spPr>
            <a:solidFill>
              <a:schemeClr val="accent5">
                <a:lumMod val="60000"/>
                <a:lumOff val="40000"/>
              </a:schemeClr>
            </a:solidFill>
          </c:spPr>
          <c:cat>
            <c:numRef>
              <c:f>Ghana!$H$7:$H$32</c:f>
              <c:numCache>
                <c:formatCode>0.00</c:formatCode>
                <c:ptCount val="26"/>
                <c:pt idx="0">
                  <c:v>0</c:v>
                </c:pt>
                <c:pt idx="1">
                  <c:v>0</c:v>
                </c:pt>
                <c:pt idx="2">
                  <c:v>3.152093211298828</c:v>
                </c:pt>
                <c:pt idx="3">
                  <c:v>6.304186422597656</c:v>
                </c:pt>
                <c:pt idx="4">
                  <c:v>6.304186422597656</c:v>
                </c:pt>
                <c:pt idx="5">
                  <c:v>27.08628029518556</c:v>
                </c:pt>
                <c:pt idx="6">
                  <c:v>47.868374167773467</c:v>
                </c:pt>
                <c:pt idx="7">
                  <c:v>47.868374167773467</c:v>
                </c:pt>
                <c:pt idx="9">
                  <c:v>58.666106659566644</c:v>
                </c:pt>
                <c:pt idx="10">
                  <c:v>58.666106659566644</c:v>
                </c:pt>
                <c:pt idx="11">
                  <c:v>72.602316169829052</c:v>
                </c:pt>
                <c:pt idx="12">
                  <c:v>86.538525680091468</c:v>
                </c:pt>
                <c:pt idx="13">
                  <c:v>86.538525680091468</c:v>
                </c:pt>
                <c:pt idx="14">
                  <c:v>89.836396502764018</c:v>
                </c:pt>
                <c:pt idx="15">
                  <c:v>93.134267325436554</c:v>
                </c:pt>
                <c:pt idx="16">
                  <c:v>93.134267325436554</c:v>
                </c:pt>
                <c:pt idx="17">
                  <c:v>94.28944102564202</c:v>
                </c:pt>
                <c:pt idx="18">
                  <c:v>95.444614725847472</c:v>
                </c:pt>
                <c:pt idx="19">
                  <c:v>95.444614725847472</c:v>
                </c:pt>
                <c:pt idx="20">
                  <c:v>95.995070408007649</c:v>
                </c:pt>
                <c:pt idx="21">
                  <c:v>96.545526090167826</c:v>
                </c:pt>
                <c:pt idx="22">
                  <c:v>96.545526090167826</c:v>
                </c:pt>
                <c:pt idx="23">
                  <c:v>98.272763045083906</c:v>
                </c:pt>
                <c:pt idx="24">
                  <c:v>100</c:v>
                </c:pt>
                <c:pt idx="25">
                  <c:v>100</c:v>
                </c:pt>
              </c:numCache>
            </c:numRef>
          </c:cat>
          <c:val>
            <c:numRef>
              <c:f>Ghana!$P$7:$P$32</c:f>
              <c:numCache>
                <c:formatCode>General</c:formatCode>
                <c:ptCount val="26"/>
                <c:pt idx="21">
                  <c:v>0</c:v>
                </c:pt>
                <c:pt idx="22" formatCode="#,##0.0">
                  <c:v>3.0613434182941739</c:v>
                </c:pt>
                <c:pt idx="23" formatCode="#,##0.0">
                  <c:v>3.0613434182941739</c:v>
                </c:pt>
                <c:pt idx="24" formatCode="#,##0.0">
                  <c:v>3.0613434182941739</c:v>
                </c:pt>
                <c:pt idx="25">
                  <c:v>0</c:v>
                </c:pt>
              </c:numCache>
            </c:numRef>
          </c:val>
        </c:ser>
        <c:dLbls>
          <c:showLegendKey val="0"/>
          <c:showVal val="0"/>
          <c:showCatName val="0"/>
          <c:showSerName val="0"/>
          <c:showPercent val="0"/>
          <c:showBubbleSize val="0"/>
        </c:dLbls>
        <c:axId val="394033024"/>
        <c:axId val="394035200"/>
      </c:areaChart>
      <c:dateAx>
        <c:axId val="394033024"/>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394035200"/>
        <c:crosses val="autoZero"/>
        <c:auto val="0"/>
        <c:lblOffset val="100"/>
        <c:baseTimeUnit val="days"/>
        <c:majorUnit val="25"/>
        <c:majorTimeUnit val="days"/>
      </c:dateAx>
      <c:valAx>
        <c:axId val="3940352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9403302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Ghana2!$I$6</c:f>
              <c:strCache>
                <c:ptCount val="1"/>
                <c:pt idx="0">
                  <c:v>Wholesale, retail, hotels</c:v>
                </c:pt>
              </c:strCache>
            </c:strRef>
          </c:tx>
          <c:spPr>
            <a:solidFill>
              <a:srgbClr val="13CF44"/>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Ghana2!$I$7:$I$28</c:f>
              <c:numCache>
                <c:formatCode>#,##0.0</c:formatCode>
                <c:ptCount val="22"/>
                <c:pt idx="0" formatCode="General">
                  <c:v>0</c:v>
                </c:pt>
                <c:pt idx="1">
                  <c:v>0.42425012925558825</c:v>
                </c:pt>
                <c:pt idx="2">
                  <c:v>0.42425012925558825</c:v>
                </c:pt>
                <c:pt idx="3">
                  <c:v>0.42425012925558825</c:v>
                </c:pt>
                <c:pt idx="4" formatCode="General">
                  <c:v>0</c:v>
                </c:pt>
              </c:numCache>
            </c:numRef>
          </c:val>
        </c:ser>
        <c:ser>
          <c:idx val="1"/>
          <c:order val="1"/>
          <c:tx>
            <c:strRef>
              <c:f>Ghana2!$J$6</c:f>
              <c:strCache>
                <c:ptCount val="1"/>
                <c:pt idx="0">
                  <c:v>Agriculture</c:v>
                </c:pt>
              </c:strCache>
            </c:strRef>
          </c:tx>
          <c:spPr>
            <a:solidFill>
              <a:srgbClr val="6666FF"/>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Ghana2!$J$7:$J$28</c:f>
              <c:numCache>
                <c:formatCode>General</c:formatCode>
                <c:ptCount val="22"/>
                <c:pt idx="3">
                  <c:v>0</c:v>
                </c:pt>
                <c:pt idx="4" formatCode="#,##0.000">
                  <c:v>0.52133974804460792</c:v>
                </c:pt>
                <c:pt idx="5" formatCode="#,##0.000">
                  <c:v>0.52133974804460792</c:v>
                </c:pt>
                <c:pt idx="6" formatCode="#,##0.000">
                  <c:v>0.52133974804460792</c:v>
                </c:pt>
                <c:pt idx="7">
                  <c:v>0</c:v>
                </c:pt>
              </c:numCache>
            </c:numRef>
          </c:val>
        </c:ser>
        <c:ser>
          <c:idx val="2"/>
          <c:order val="2"/>
          <c:tx>
            <c:strRef>
              <c:f>Ghana2!$K$6</c:f>
              <c:strCache>
                <c:ptCount val="1"/>
                <c:pt idx="0">
                  <c:v>Manufacturing</c:v>
                </c:pt>
              </c:strCache>
            </c:strRef>
          </c:tx>
          <c:spPr>
            <a:solidFill>
              <a:srgbClr val="CC6600"/>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Ghana2!$K$7:$K$28</c:f>
              <c:numCache>
                <c:formatCode>General</c:formatCode>
                <c:ptCount val="22"/>
                <c:pt idx="6">
                  <c:v>0</c:v>
                </c:pt>
                <c:pt idx="7" formatCode="#,##0.000">
                  <c:v>0.8435535819336567</c:v>
                </c:pt>
                <c:pt idx="8" formatCode="#,##0.000">
                  <c:v>0.8435535819336567</c:v>
                </c:pt>
                <c:pt idx="9" formatCode="#,##0.000">
                  <c:v>0.8435535819336567</c:v>
                </c:pt>
                <c:pt idx="10">
                  <c:v>0</c:v>
                </c:pt>
              </c:numCache>
            </c:numRef>
          </c:val>
        </c:ser>
        <c:ser>
          <c:idx val="3"/>
          <c:order val="3"/>
          <c:tx>
            <c:strRef>
              <c:f>Ghana2!$L$6</c:f>
              <c:strCache>
                <c:ptCount val="1"/>
                <c:pt idx="0">
                  <c:v>Other</c:v>
                </c:pt>
              </c:strCache>
            </c:strRef>
          </c:tx>
          <c:spPr>
            <a:solidFill>
              <a:srgbClr val="FF00FF"/>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Ghana2!$L$7:$L$28</c:f>
              <c:numCache>
                <c:formatCode>General</c:formatCode>
                <c:ptCount val="22"/>
                <c:pt idx="9">
                  <c:v>0</c:v>
                </c:pt>
                <c:pt idx="10" formatCode="#,##0.0">
                  <c:v>1.6293707887340358</c:v>
                </c:pt>
                <c:pt idx="11" formatCode="#,##0.0">
                  <c:v>1.6293707887340358</c:v>
                </c:pt>
                <c:pt idx="12" formatCode="#,##0.0">
                  <c:v>1.6293707887340358</c:v>
                </c:pt>
                <c:pt idx="13">
                  <c:v>0</c:v>
                </c:pt>
              </c:numCache>
            </c:numRef>
          </c:val>
        </c:ser>
        <c:ser>
          <c:idx val="4"/>
          <c:order val="4"/>
          <c:tx>
            <c:strRef>
              <c:f>Ghana2!$M$6</c:f>
              <c:strCache>
                <c:ptCount val="1"/>
                <c:pt idx="0">
                  <c:v>Construction</c:v>
                </c:pt>
              </c:strCache>
            </c:strRef>
          </c:tx>
          <c:spPr>
            <a:solidFill>
              <a:srgbClr val="66FFFF"/>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Ghana2!$M$7:$M$28</c:f>
              <c:numCache>
                <c:formatCode>General</c:formatCode>
                <c:ptCount val="22"/>
                <c:pt idx="12">
                  <c:v>0</c:v>
                </c:pt>
                <c:pt idx="13" formatCode="#,##0.0">
                  <c:v>2.8232989597749407</c:v>
                </c:pt>
                <c:pt idx="14" formatCode="#,##0.0">
                  <c:v>2.8232989597749407</c:v>
                </c:pt>
                <c:pt idx="15" formatCode="#,##0.0">
                  <c:v>2.8232989597749407</c:v>
                </c:pt>
                <c:pt idx="16">
                  <c:v>0</c:v>
                </c:pt>
              </c:numCache>
            </c:numRef>
          </c:val>
        </c:ser>
        <c:ser>
          <c:idx val="5"/>
          <c:order val="5"/>
          <c:tx>
            <c:strRef>
              <c:f>Ghana2!$N$6</c:f>
              <c:strCache>
                <c:ptCount val="1"/>
                <c:pt idx="0">
                  <c:v>Transport, storage, comms</c:v>
                </c:pt>
              </c:strCache>
            </c:strRef>
          </c:tx>
          <c:spPr>
            <a:solidFill>
              <a:srgbClr val="000000"/>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Ghana2!$N$7:$N$28</c:f>
              <c:numCache>
                <c:formatCode>General</c:formatCode>
                <c:ptCount val="22"/>
                <c:pt idx="15">
                  <c:v>0</c:v>
                </c:pt>
                <c:pt idx="16" formatCode="#,##0.0">
                  <c:v>4.2239477454031755</c:v>
                </c:pt>
                <c:pt idx="17" formatCode="#,##0.0">
                  <c:v>4.2239477454031755</c:v>
                </c:pt>
                <c:pt idx="18" formatCode="#,##0.0">
                  <c:v>4.2239477454031755</c:v>
                </c:pt>
                <c:pt idx="19">
                  <c:v>0</c:v>
                </c:pt>
              </c:numCache>
            </c:numRef>
          </c:val>
        </c:ser>
        <c:ser>
          <c:idx val="6"/>
          <c:order val="6"/>
          <c:tx>
            <c:strRef>
              <c:f>Ghana2!$O$6</c:f>
              <c:strCache>
                <c:ptCount val="1"/>
                <c:pt idx="0">
                  <c:v>Mining &amp; utilities</c:v>
                </c:pt>
              </c:strCache>
            </c:strRef>
          </c:tx>
          <c:spPr>
            <a:solidFill>
              <a:srgbClr val="FFFF00"/>
            </a:solidFill>
            <a:ln w="3175">
              <a:solidFill>
                <a:schemeClr val="bg1">
                  <a:lumMod val="50000"/>
                </a:schemeClr>
              </a:solidFill>
            </a:ln>
          </c:spPr>
          <c:cat>
            <c:numRef>
              <c:f>Ghana2!$H$7:$H$28</c:f>
              <c:numCache>
                <c:formatCode>0.00</c:formatCode>
                <c:ptCount val="22"/>
                <c:pt idx="0">
                  <c:v>0</c:v>
                </c:pt>
                <c:pt idx="1">
                  <c:v>0</c:v>
                </c:pt>
                <c:pt idx="2">
                  <c:v>11.696445017498618</c:v>
                </c:pt>
                <c:pt idx="3">
                  <c:v>23.392890034997237</c:v>
                </c:pt>
                <c:pt idx="4">
                  <c:v>23.392890034997237</c:v>
                </c:pt>
                <c:pt idx="5">
                  <c:v>45.745072757413887</c:v>
                </c:pt>
                <c:pt idx="6">
                  <c:v>68.097255479830537</c:v>
                </c:pt>
                <c:pt idx="7">
                  <c:v>68.097255479830537</c:v>
                </c:pt>
                <c:pt idx="8">
                  <c:v>72.646896297660703</c:v>
                </c:pt>
                <c:pt idx="9">
                  <c:v>77.196537115490884</c:v>
                </c:pt>
                <c:pt idx="10">
                  <c:v>77.196537115490884</c:v>
                </c:pt>
                <c:pt idx="11">
                  <c:v>83.850617056548174</c:v>
                </c:pt>
                <c:pt idx="12">
                  <c:v>90.50469699760545</c:v>
                </c:pt>
                <c:pt idx="13">
                  <c:v>90.50469699760545</c:v>
                </c:pt>
                <c:pt idx="14">
                  <c:v>92.153251059126916</c:v>
                </c:pt>
                <c:pt idx="15">
                  <c:v>93.801805120648368</c:v>
                </c:pt>
                <c:pt idx="16">
                  <c:v>93.801805120648368</c:v>
                </c:pt>
                <c:pt idx="17">
                  <c:v>95.901639344262293</c:v>
                </c:pt>
                <c:pt idx="18">
                  <c:v>98.001473567876218</c:v>
                </c:pt>
                <c:pt idx="19">
                  <c:v>98.001473567876218</c:v>
                </c:pt>
                <c:pt idx="20">
                  <c:v>99.000736783938109</c:v>
                </c:pt>
                <c:pt idx="21">
                  <c:v>100</c:v>
                </c:pt>
              </c:numCache>
            </c:numRef>
          </c:cat>
          <c:val>
            <c:numRef>
              <c:f>Ghana2!$O$7:$O$28</c:f>
              <c:numCache>
                <c:formatCode>General</c:formatCode>
                <c:ptCount val="22"/>
                <c:pt idx="18">
                  <c:v>0</c:v>
                </c:pt>
                <c:pt idx="19" formatCode="#,##0.0">
                  <c:v>5.1847401221560707</c:v>
                </c:pt>
                <c:pt idx="20" formatCode="#,##0.0">
                  <c:v>5.1847401221560707</c:v>
                </c:pt>
                <c:pt idx="21" formatCode="#,##0.0">
                  <c:v>5.1847401221560707</c:v>
                </c:pt>
              </c:numCache>
            </c:numRef>
          </c:val>
        </c:ser>
        <c:dLbls>
          <c:showLegendKey val="0"/>
          <c:showVal val="0"/>
          <c:showCatName val="0"/>
          <c:showSerName val="0"/>
          <c:showPercent val="0"/>
          <c:showBubbleSize val="0"/>
        </c:dLbls>
        <c:axId val="438835840"/>
        <c:axId val="438850304"/>
      </c:areaChart>
      <c:dateAx>
        <c:axId val="43883584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38850304"/>
        <c:crosses val="autoZero"/>
        <c:auto val="0"/>
        <c:lblOffset val="100"/>
        <c:baseTimeUnit val="days"/>
        <c:majorUnit val="10"/>
        <c:majorTimeUnit val="days"/>
      </c:dateAx>
      <c:valAx>
        <c:axId val="43885030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3883584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Other non-</a:t>
                    </a:r>
                    <a:br>
                      <a:rPr lang="en-US" sz="700"/>
                    </a:br>
                    <a:r>
                      <a:rPr lang="en-US" sz="700"/>
                      <a:t>market services</a:t>
                    </a:r>
                    <a:endParaRPr lang="en-US"/>
                  </a:p>
                </c:rich>
              </c:tx>
              <c:dLblPos val="t"/>
              <c:showLegendKey val="0"/>
              <c:showVal val="1"/>
              <c:showCatName val="1"/>
              <c:showSerName val="0"/>
              <c:showPercent val="0"/>
              <c:showBubbleSize val="0"/>
            </c:dLbl>
            <c:dLbl>
              <c:idx val="2"/>
              <c:layout/>
              <c:tx>
                <c:rich>
                  <a:bodyPr/>
                  <a:lstStyle/>
                  <a:p>
                    <a:r>
                      <a:rPr lang="en-US" sz="700"/>
                      <a:t>Other industry</a:t>
                    </a:r>
                    <a:endParaRPr lang="en-US"/>
                  </a:p>
                </c:rich>
              </c:tx>
              <c:dLblPos val="t"/>
              <c:showLegendKey val="0"/>
              <c:showVal val="1"/>
              <c:showCatName val="1"/>
              <c:showSerName val="0"/>
              <c:showPercent val="0"/>
              <c:showBubbleSize val="0"/>
            </c:dLbl>
            <c:dLbl>
              <c:idx val="3"/>
              <c:layout/>
              <c:tx>
                <c:rich>
                  <a:bodyPr/>
                  <a:lstStyle/>
                  <a:p>
                    <a:r>
                      <a:rPr lang="en-US" sz="700"/>
                      <a:t>Manufacturing</a:t>
                    </a:r>
                    <a:endParaRPr lang="en-US"/>
                  </a:p>
                </c:rich>
              </c:tx>
              <c:dLblPos val="b"/>
              <c:showLegendKey val="0"/>
              <c:showVal val="1"/>
              <c:showCatName val="1"/>
              <c:showSerName val="0"/>
              <c:showPercent val="0"/>
              <c:showBubbleSize val="0"/>
            </c:dLbl>
            <c:dLbl>
              <c:idx val="4"/>
              <c:layout/>
              <c:tx>
                <c:rich>
                  <a:bodyPr/>
                  <a:lstStyle/>
                  <a:p>
                    <a:r>
                      <a:rPr lang="en-US" sz="700"/>
                      <a:t>Distribution</a:t>
                    </a:r>
                    <a:endParaRPr lang="en-US"/>
                  </a:p>
                </c:rich>
              </c:tx>
              <c:dLblPos val="r"/>
              <c:showLegendKey val="0"/>
              <c:showVal val="1"/>
              <c:showCatName val="1"/>
              <c:showSerName val="0"/>
              <c:showPercent val="0"/>
              <c:showBubbleSize val="0"/>
            </c:dLbl>
            <c:dLbl>
              <c:idx val="5"/>
              <c:layout/>
              <c:tx>
                <c:rich>
                  <a:bodyPr/>
                  <a:lstStyle/>
                  <a:p>
                    <a:r>
                      <a:rPr lang="en-US" sz="700"/>
                      <a:t>Govt services</a:t>
                    </a:r>
                    <a:endParaRPr lang="en-US"/>
                  </a:p>
                </c:rich>
              </c:tx>
              <c:dLblPos val="t"/>
              <c:showLegendKey val="0"/>
              <c:showVal val="1"/>
              <c:showCatName val="1"/>
              <c:showSerName val="0"/>
              <c:showPercent val="0"/>
              <c:showBubbleSize val="0"/>
            </c:dLbl>
            <c:dLbl>
              <c:idx val="6"/>
              <c:layout/>
              <c:tx>
                <c:rich>
                  <a:bodyPr/>
                  <a:lstStyle/>
                  <a:p>
                    <a:r>
                      <a:rPr lang="en-US" sz="700"/>
                      <a:t>Finance &amp; </a:t>
                    </a:r>
                    <a:br>
                      <a:rPr lang="en-US" sz="700"/>
                    </a:br>
                    <a:r>
                      <a:rPr lang="en-US" sz="700"/>
                      <a:t>business</a:t>
                    </a:r>
                    <a:r>
                      <a:rPr lang="en-US" sz="700" baseline="0"/>
                      <a:t> services</a:t>
                    </a:r>
                    <a:endParaRPr lang="en-US"/>
                  </a:p>
                </c:rich>
              </c:tx>
              <c:dLblPos val="l"/>
              <c:showLegendKey val="0"/>
              <c:showVal val="1"/>
              <c:showCatName val="1"/>
              <c:showSerName val="0"/>
              <c:showPercent val="0"/>
              <c:showBubbleSize val="0"/>
            </c:dLbl>
            <c:dLbl>
              <c:idx val="7"/>
              <c:layout/>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India!$E$7:$E$14</c:f>
              <c:numCache>
                <c:formatCode>#,##0.000</c:formatCode>
                <c:ptCount val="8"/>
                <c:pt idx="0">
                  <c:v>0.54658369175902211</c:v>
                </c:pt>
                <c:pt idx="1">
                  <c:v>0.57777469406507487</c:v>
                </c:pt>
                <c:pt idx="2">
                  <c:v>0.65194552718800813</c:v>
                </c:pt>
                <c:pt idx="3">
                  <c:v>0.76785253899420747</c:v>
                </c:pt>
                <c:pt idx="4">
                  <c:v>0.93145578094984693</c:v>
                </c:pt>
                <c:pt idx="5">
                  <c:v>0.97282702438115543</c:v>
                </c:pt>
                <c:pt idx="6">
                  <c:v>0.99510858880497877</c:v>
                </c:pt>
                <c:pt idx="7">
                  <c:v>1</c:v>
                </c:pt>
              </c:numCache>
            </c:numRef>
          </c:xVal>
          <c:yVal>
            <c:numRef>
              <c:f>India!$F$7:$F$14</c:f>
              <c:numCache>
                <c:formatCode>#,##0.0</c:formatCode>
                <c:ptCount val="8"/>
                <c:pt idx="0">
                  <c:v>0.29420674346470699</c:v>
                </c:pt>
                <c:pt idx="1">
                  <c:v>0.74573141784260844</c:v>
                </c:pt>
                <c:pt idx="2">
                  <c:v>1.4431459149644039</c:v>
                </c:pt>
                <c:pt idx="3">
                  <c:v>1.5283565585531249</c:v>
                </c:pt>
                <c:pt idx="4">
                  <c:v>1.7052337306270224</c:v>
                </c:pt>
                <c:pt idx="5">
                  <c:v>2.8018014608274822</c:v>
                </c:pt>
                <c:pt idx="6">
                  <c:v>4.995231771330241</c:v>
                </c:pt>
                <c:pt idx="7">
                  <c:v>5.2228996270582684</c:v>
                </c:pt>
              </c:numCache>
            </c:numRef>
          </c:yVal>
          <c:smooth val="0"/>
        </c:ser>
        <c:dLbls>
          <c:showLegendKey val="0"/>
          <c:showVal val="1"/>
          <c:showCatName val="0"/>
          <c:showSerName val="0"/>
          <c:showPercent val="0"/>
          <c:showBubbleSize val="0"/>
        </c:dLbls>
        <c:axId val="400273408"/>
        <c:axId val="438859648"/>
      </c:scatterChart>
      <c:valAx>
        <c:axId val="400273408"/>
        <c:scaling>
          <c:orientation val="minMax"/>
          <c:max val="1"/>
          <c:min val="0.5"/>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438859648"/>
        <c:crosses val="autoZero"/>
        <c:crossBetween val="midCat"/>
      </c:valAx>
      <c:valAx>
        <c:axId val="438859648"/>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400273408"/>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India!$I$6</c:f>
              <c:strCache>
                <c:ptCount val="1"/>
                <c:pt idx="0">
                  <c:v>Agriculture</c:v>
                </c:pt>
              </c:strCache>
            </c:strRef>
          </c:tx>
          <c:spPr>
            <a:solidFill>
              <a:schemeClr val="accent1"/>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India!$I$7:$I$32</c:f>
              <c:numCache>
                <c:formatCode>#,##0.0</c:formatCode>
                <c:ptCount val="26"/>
                <c:pt idx="0" formatCode="General">
                  <c:v>0</c:v>
                </c:pt>
                <c:pt idx="1">
                  <c:v>0.29420674346470699</c:v>
                </c:pt>
                <c:pt idx="2">
                  <c:v>0.29420674346470699</c:v>
                </c:pt>
                <c:pt idx="3">
                  <c:v>0.29420674346470699</c:v>
                </c:pt>
                <c:pt idx="4" formatCode="General">
                  <c:v>0</c:v>
                </c:pt>
              </c:numCache>
            </c:numRef>
          </c:val>
        </c:ser>
        <c:ser>
          <c:idx val="1"/>
          <c:order val="1"/>
          <c:tx>
            <c:strRef>
              <c:f>India!$J$6</c:f>
              <c:strCache>
                <c:ptCount val="1"/>
                <c:pt idx="0">
                  <c:v>Other non market services</c:v>
                </c:pt>
              </c:strCache>
            </c:strRef>
          </c:tx>
          <c:spPr>
            <a:solidFill>
              <a:schemeClr val="accent3">
                <a:lumMod val="25000"/>
              </a:schemeClr>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India!$J$7:$J$32</c:f>
              <c:numCache>
                <c:formatCode>General</c:formatCode>
                <c:ptCount val="26"/>
                <c:pt idx="3">
                  <c:v>0</c:v>
                </c:pt>
                <c:pt idx="4" formatCode="#,##0.000">
                  <c:v>0.74573141784260844</c:v>
                </c:pt>
                <c:pt idx="5" formatCode="#,##0.000">
                  <c:v>0.74573141784260844</c:v>
                </c:pt>
                <c:pt idx="6" formatCode="#,##0.000">
                  <c:v>0.74573141784260844</c:v>
                </c:pt>
                <c:pt idx="7">
                  <c:v>0</c:v>
                </c:pt>
              </c:numCache>
            </c:numRef>
          </c:val>
        </c:ser>
        <c:ser>
          <c:idx val="2"/>
          <c:order val="2"/>
          <c:tx>
            <c:strRef>
              <c:f>India!$K$6</c:f>
              <c:strCache>
                <c:ptCount val="1"/>
                <c:pt idx="0">
                  <c:v>Other industry</c:v>
                </c:pt>
              </c:strCache>
            </c:strRef>
          </c:tx>
          <c:spPr>
            <a:solidFill>
              <a:schemeClr val="accent5">
                <a:lumMod val="50000"/>
              </a:schemeClr>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India!$K$7:$K$32</c:f>
              <c:numCache>
                <c:formatCode>General</c:formatCode>
                <c:ptCount val="26"/>
                <c:pt idx="6">
                  <c:v>0</c:v>
                </c:pt>
                <c:pt idx="7" formatCode="#,##0.000">
                  <c:v>1.4431459149644039</c:v>
                </c:pt>
                <c:pt idx="8" formatCode="#,##0.000">
                  <c:v>1.4431459149644039</c:v>
                </c:pt>
                <c:pt idx="9" formatCode="#,##0.000">
                  <c:v>1.4431459149644039</c:v>
                </c:pt>
                <c:pt idx="10">
                  <c:v>0</c:v>
                </c:pt>
              </c:numCache>
            </c:numRef>
          </c:val>
        </c:ser>
        <c:ser>
          <c:idx val="3"/>
          <c:order val="3"/>
          <c:tx>
            <c:strRef>
              <c:f>India!$L$6</c:f>
              <c:strCache>
                <c:ptCount val="1"/>
                <c:pt idx="0">
                  <c:v>Manufacturing</c:v>
                </c:pt>
              </c:strCache>
            </c:strRef>
          </c:tx>
          <c:spPr>
            <a:solidFill>
              <a:schemeClr val="accent3"/>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India!$L$7:$L$32</c:f>
              <c:numCache>
                <c:formatCode>General</c:formatCode>
                <c:ptCount val="26"/>
                <c:pt idx="9">
                  <c:v>0</c:v>
                </c:pt>
                <c:pt idx="10" formatCode="#,##0.0">
                  <c:v>1.5283565585531249</c:v>
                </c:pt>
                <c:pt idx="11" formatCode="#,##0.0">
                  <c:v>1.5283565585531249</c:v>
                </c:pt>
                <c:pt idx="12" formatCode="#,##0.0">
                  <c:v>1.5283565585531249</c:v>
                </c:pt>
                <c:pt idx="13">
                  <c:v>0</c:v>
                </c:pt>
              </c:numCache>
            </c:numRef>
          </c:val>
        </c:ser>
        <c:ser>
          <c:idx val="4"/>
          <c:order val="4"/>
          <c:tx>
            <c:strRef>
              <c:f>India!$M$6</c:f>
              <c:strCache>
                <c:ptCount val="1"/>
                <c:pt idx="0">
                  <c:v>Distribution services</c:v>
                </c:pt>
              </c:strCache>
            </c:strRef>
          </c:tx>
          <c:spPr>
            <a:solidFill>
              <a:schemeClr val="accent2"/>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India!$M$7:$M$32</c:f>
              <c:numCache>
                <c:formatCode>General</c:formatCode>
                <c:ptCount val="26"/>
                <c:pt idx="12">
                  <c:v>0</c:v>
                </c:pt>
                <c:pt idx="13" formatCode="#,##0.0">
                  <c:v>1.7052337306270224</c:v>
                </c:pt>
                <c:pt idx="14" formatCode="#,##0.0">
                  <c:v>1.7052337306270224</c:v>
                </c:pt>
                <c:pt idx="15" formatCode="#,##0.0">
                  <c:v>1.7052337306270224</c:v>
                </c:pt>
                <c:pt idx="16">
                  <c:v>0</c:v>
                </c:pt>
              </c:numCache>
            </c:numRef>
          </c:val>
        </c:ser>
        <c:ser>
          <c:idx val="5"/>
          <c:order val="5"/>
          <c:tx>
            <c:strRef>
              <c:f>India!$N$6</c:f>
              <c:strCache>
                <c:ptCount val="1"/>
                <c:pt idx="0">
                  <c:v>Government services</c:v>
                </c:pt>
              </c:strCache>
            </c:strRef>
          </c:tx>
          <c:spPr>
            <a:solidFill>
              <a:schemeClr val="bg1">
                <a:lumMod val="65000"/>
              </a:schemeClr>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India!$N$7:$N$32</c:f>
              <c:numCache>
                <c:formatCode>General</c:formatCode>
                <c:ptCount val="26"/>
                <c:pt idx="15">
                  <c:v>0</c:v>
                </c:pt>
                <c:pt idx="16" formatCode="#,##0.0">
                  <c:v>2.8018014608274822</c:v>
                </c:pt>
                <c:pt idx="17" formatCode="#,##0.0">
                  <c:v>2.8018014608274822</c:v>
                </c:pt>
                <c:pt idx="18" formatCode="#,##0.0">
                  <c:v>2.8018014608274822</c:v>
                </c:pt>
                <c:pt idx="19">
                  <c:v>0</c:v>
                </c:pt>
              </c:numCache>
            </c:numRef>
          </c:val>
        </c:ser>
        <c:ser>
          <c:idx val="6"/>
          <c:order val="6"/>
          <c:tx>
            <c:strRef>
              <c:f>India!$O$6</c:f>
              <c:strCache>
                <c:ptCount val="1"/>
                <c:pt idx="0">
                  <c:v>Finance and business services</c:v>
                </c:pt>
              </c:strCache>
            </c:strRef>
          </c:tx>
          <c:spPr>
            <a:solidFill>
              <a:schemeClr val="accent5"/>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India!$O$7:$O$32</c:f>
              <c:numCache>
                <c:formatCode>General</c:formatCode>
                <c:ptCount val="26"/>
                <c:pt idx="18">
                  <c:v>0</c:v>
                </c:pt>
                <c:pt idx="19" formatCode="#,##0.0">
                  <c:v>4.995231771330241</c:v>
                </c:pt>
                <c:pt idx="20" formatCode="#,##0.0">
                  <c:v>4.995231771330241</c:v>
                </c:pt>
                <c:pt idx="21" formatCode="#,##0.0">
                  <c:v>4.995231771330241</c:v>
                </c:pt>
                <c:pt idx="22">
                  <c:v>0</c:v>
                </c:pt>
              </c:numCache>
            </c:numRef>
          </c:val>
        </c:ser>
        <c:ser>
          <c:idx val="7"/>
          <c:order val="7"/>
          <c:tx>
            <c:strRef>
              <c:f>India!$P$6</c:f>
              <c:strCache>
                <c:ptCount val="1"/>
                <c:pt idx="0">
                  <c:v>Mining</c:v>
                </c:pt>
              </c:strCache>
            </c:strRef>
          </c:tx>
          <c:spPr>
            <a:solidFill>
              <a:schemeClr val="accent5">
                <a:lumMod val="60000"/>
                <a:lumOff val="40000"/>
              </a:schemeClr>
            </a:solidFill>
          </c:spPr>
          <c:cat>
            <c:numRef>
              <c:f>India!$H$7:$H$32</c:f>
              <c:numCache>
                <c:formatCode>0.00</c:formatCode>
                <c:ptCount val="26"/>
                <c:pt idx="0">
                  <c:v>0</c:v>
                </c:pt>
                <c:pt idx="1">
                  <c:v>0</c:v>
                </c:pt>
                <c:pt idx="2">
                  <c:v>27.329184587951104</c:v>
                </c:pt>
                <c:pt idx="3">
                  <c:v>54.658369175902209</c:v>
                </c:pt>
                <c:pt idx="4">
                  <c:v>54.658369175902209</c:v>
                </c:pt>
                <c:pt idx="5">
                  <c:v>56.217919291204851</c:v>
                </c:pt>
                <c:pt idx="6">
                  <c:v>57.777469406507485</c:v>
                </c:pt>
                <c:pt idx="7">
                  <c:v>57.777469406507485</c:v>
                </c:pt>
                <c:pt idx="8">
                  <c:v>61.486011062654143</c:v>
                </c:pt>
                <c:pt idx="9">
                  <c:v>65.194552718800807</c:v>
                </c:pt>
                <c:pt idx="10">
                  <c:v>65.194552718800807</c:v>
                </c:pt>
                <c:pt idx="11">
                  <c:v>70.989903309110787</c:v>
                </c:pt>
                <c:pt idx="12">
                  <c:v>76.785253899420752</c:v>
                </c:pt>
                <c:pt idx="13">
                  <c:v>76.785253899420752</c:v>
                </c:pt>
                <c:pt idx="14">
                  <c:v>84.965415997202726</c:v>
                </c:pt>
                <c:pt idx="15">
                  <c:v>93.1455780949847</c:v>
                </c:pt>
                <c:pt idx="16">
                  <c:v>93.1455780949847</c:v>
                </c:pt>
                <c:pt idx="17">
                  <c:v>95.214140266550118</c:v>
                </c:pt>
                <c:pt idx="18">
                  <c:v>97.282702438115535</c:v>
                </c:pt>
                <c:pt idx="19">
                  <c:v>97.282702438115535</c:v>
                </c:pt>
                <c:pt idx="20">
                  <c:v>98.3967806593067</c:v>
                </c:pt>
                <c:pt idx="21">
                  <c:v>99.510858880497878</c:v>
                </c:pt>
                <c:pt idx="22">
                  <c:v>99.510858880497878</c:v>
                </c:pt>
                <c:pt idx="23">
                  <c:v>99.755429440248946</c:v>
                </c:pt>
                <c:pt idx="24">
                  <c:v>100</c:v>
                </c:pt>
                <c:pt idx="25">
                  <c:v>100</c:v>
                </c:pt>
              </c:numCache>
            </c:numRef>
          </c:cat>
          <c:val>
            <c:numRef>
              <c:f>India!$P$7:$P$32</c:f>
              <c:numCache>
                <c:formatCode>General</c:formatCode>
                <c:ptCount val="26"/>
                <c:pt idx="21">
                  <c:v>0</c:v>
                </c:pt>
                <c:pt idx="22" formatCode="#,##0.0">
                  <c:v>5.2228996270582684</c:v>
                </c:pt>
                <c:pt idx="23" formatCode="#,##0.0">
                  <c:v>5.2228996270582684</c:v>
                </c:pt>
                <c:pt idx="24" formatCode="#,##0.0">
                  <c:v>5.2228996270582684</c:v>
                </c:pt>
                <c:pt idx="25">
                  <c:v>0</c:v>
                </c:pt>
              </c:numCache>
            </c:numRef>
          </c:val>
        </c:ser>
        <c:dLbls>
          <c:showLegendKey val="0"/>
          <c:showVal val="0"/>
          <c:showCatName val="0"/>
          <c:showSerName val="0"/>
          <c:showPercent val="0"/>
          <c:showBubbleSize val="0"/>
        </c:dLbls>
        <c:axId val="232266752"/>
        <c:axId val="232268928"/>
      </c:areaChart>
      <c:dateAx>
        <c:axId val="232266752"/>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32268928"/>
        <c:crosses val="autoZero"/>
        <c:auto val="0"/>
        <c:lblOffset val="100"/>
        <c:baseTimeUnit val="days"/>
        <c:majorUnit val="25"/>
        <c:majorTimeUnit val="days"/>
      </c:dateAx>
      <c:valAx>
        <c:axId val="2322689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226675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India2!$I$6</c:f>
              <c:strCache>
                <c:ptCount val="1"/>
                <c:pt idx="0">
                  <c:v>Agriculture</c:v>
                </c:pt>
              </c:strCache>
            </c:strRef>
          </c:tx>
          <c:spPr>
            <a:solidFill>
              <a:srgbClr val="13CF44"/>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India2!$I$7:$I$28</c:f>
              <c:numCache>
                <c:formatCode>#,##0.0</c:formatCode>
                <c:ptCount val="22"/>
                <c:pt idx="0" formatCode="General">
                  <c:v>0</c:v>
                </c:pt>
                <c:pt idx="1">
                  <c:v>0.3039806533305715</c:v>
                </c:pt>
                <c:pt idx="2">
                  <c:v>0.3039806533305715</c:v>
                </c:pt>
                <c:pt idx="3">
                  <c:v>0.3039806533305715</c:v>
                </c:pt>
                <c:pt idx="4" formatCode="General">
                  <c:v>0</c:v>
                </c:pt>
              </c:numCache>
            </c:numRef>
          </c:val>
        </c:ser>
        <c:ser>
          <c:idx val="1"/>
          <c:order val="1"/>
          <c:tx>
            <c:strRef>
              <c:f>India2!$J$6</c:f>
              <c:strCache>
                <c:ptCount val="1"/>
                <c:pt idx="0">
                  <c:v>Construction</c:v>
                </c:pt>
              </c:strCache>
            </c:strRef>
          </c:tx>
          <c:spPr>
            <a:solidFill>
              <a:srgbClr val="6666FF"/>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India2!$J$7:$J$28</c:f>
              <c:numCache>
                <c:formatCode>General</c:formatCode>
                <c:ptCount val="22"/>
                <c:pt idx="3">
                  <c:v>0</c:v>
                </c:pt>
                <c:pt idx="4" formatCode="#,##0.000">
                  <c:v>0.70664298670873693</c:v>
                </c:pt>
                <c:pt idx="5" formatCode="#,##0.000">
                  <c:v>0.70664298670873693</c:v>
                </c:pt>
                <c:pt idx="6" formatCode="#,##0.000">
                  <c:v>0.70664298670873693</c:v>
                </c:pt>
                <c:pt idx="7">
                  <c:v>0</c:v>
                </c:pt>
              </c:numCache>
            </c:numRef>
          </c:val>
        </c:ser>
        <c:ser>
          <c:idx val="2"/>
          <c:order val="2"/>
          <c:tx>
            <c:strRef>
              <c:f>India2!$K$6</c:f>
              <c:strCache>
                <c:ptCount val="1"/>
                <c:pt idx="0">
                  <c:v>Manufacturing</c:v>
                </c:pt>
              </c:strCache>
            </c:strRef>
          </c:tx>
          <c:spPr>
            <a:solidFill>
              <a:srgbClr val="CC6600"/>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India2!$K$7:$K$28</c:f>
              <c:numCache>
                <c:formatCode>General</c:formatCode>
                <c:ptCount val="22"/>
                <c:pt idx="6">
                  <c:v>0</c:v>
                </c:pt>
                <c:pt idx="7" formatCode="#,##0.000">
                  <c:v>1.2461853937391734</c:v>
                </c:pt>
                <c:pt idx="8" formatCode="#,##0.000">
                  <c:v>1.2461853937391734</c:v>
                </c:pt>
                <c:pt idx="9" formatCode="#,##0.000">
                  <c:v>1.2461853937391734</c:v>
                </c:pt>
                <c:pt idx="10">
                  <c:v>0</c:v>
                </c:pt>
              </c:numCache>
            </c:numRef>
          </c:val>
        </c:ser>
        <c:ser>
          <c:idx val="3"/>
          <c:order val="3"/>
          <c:tx>
            <c:strRef>
              <c:f>India2!$L$6</c:f>
              <c:strCache>
                <c:ptCount val="1"/>
                <c:pt idx="0">
                  <c:v>Wholesale, retail, hotels</c:v>
                </c:pt>
              </c:strCache>
            </c:strRef>
          </c:tx>
          <c:spPr>
            <a:solidFill>
              <a:srgbClr val="FF00FF"/>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India2!$L$7:$L$28</c:f>
              <c:numCache>
                <c:formatCode>General</c:formatCode>
                <c:ptCount val="22"/>
                <c:pt idx="9">
                  <c:v>0</c:v>
                </c:pt>
                <c:pt idx="10" formatCode="#,##0.0">
                  <c:v>1.4305858456803364</c:v>
                </c:pt>
                <c:pt idx="11" formatCode="#,##0.0">
                  <c:v>1.4305858456803364</c:v>
                </c:pt>
                <c:pt idx="12" formatCode="#,##0.0">
                  <c:v>1.4305858456803364</c:v>
                </c:pt>
                <c:pt idx="13">
                  <c:v>0</c:v>
                </c:pt>
              </c:numCache>
            </c:numRef>
          </c:val>
        </c:ser>
        <c:ser>
          <c:idx val="4"/>
          <c:order val="4"/>
          <c:tx>
            <c:strRef>
              <c:f>India2!$M$6</c:f>
              <c:strCache>
                <c:ptCount val="1"/>
                <c:pt idx="0">
                  <c:v>Transport, storage, comms</c:v>
                </c:pt>
              </c:strCache>
            </c:strRef>
          </c:tx>
          <c:spPr>
            <a:solidFill>
              <a:srgbClr val="66FFFF"/>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India2!$M$7:$M$28</c:f>
              <c:numCache>
                <c:formatCode>General</c:formatCode>
                <c:ptCount val="22"/>
                <c:pt idx="12">
                  <c:v>0</c:v>
                </c:pt>
                <c:pt idx="13" formatCode="#,##0.0">
                  <c:v>1.8395403208998005</c:v>
                </c:pt>
                <c:pt idx="14" formatCode="#,##0.0">
                  <c:v>1.8395403208998005</c:v>
                </c:pt>
                <c:pt idx="15" formatCode="#,##0.0">
                  <c:v>1.8395403208998005</c:v>
                </c:pt>
                <c:pt idx="16">
                  <c:v>0</c:v>
                </c:pt>
              </c:numCache>
            </c:numRef>
          </c:val>
        </c:ser>
        <c:ser>
          <c:idx val="5"/>
          <c:order val="5"/>
          <c:tx>
            <c:strRef>
              <c:f>India2!$N$6</c:f>
              <c:strCache>
                <c:ptCount val="1"/>
                <c:pt idx="0">
                  <c:v>Other</c:v>
                </c:pt>
              </c:strCache>
            </c:strRef>
          </c:tx>
          <c:spPr>
            <a:solidFill>
              <a:srgbClr val="000000"/>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India2!$N$7:$N$28</c:f>
              <c:numCache>
                <c:formatCode>General</c:formatCode>
                <c:ptCount val="22"/>
                <c:pt idx="15">
                  <c:v>0</c:v>
                </c:pt>
                <c:pt idx="16" formatCode="#,##0.0">
                  <c:v>2.7443061641564022</c:v>
                </c:pt>
                <c:pt idx="17" formatCode="#,##0.0">
                  <c:v>2.7443061641564022</c:v>
                </c:pt>
                <c:pt idx="18" formatCode="#,##0.0">
                  <c:v>2.7443061641564022</c:v>
                </c:pt>
                <c:pt idx="19">
                  <c:v>0</c:v>
                </c:pt>
              </c:numCache>
            </c:numRef>
          </c:val>
        </c:ser>
        <c:ser>
          <c:idx val="6"/>
          <c:order val="6"/>
          <c:tx>
            <c:strRef>
              <c:f>India2!$O$6</c:f>
              <c:strCache>
                <c:ptCount val="1"/>
                <c:pt idx="0">
                  <c:v>Mining &amp; utilities</c:v>
                </c:pt>
              </c:strCache>
            </c:strRef>
          </c:tx>
          <c:spPr>
            <a:solidFill>
              <a:srgbClr val="FFFF00"/>
            </a:solidFill>
            <a:ln w="3175">
              <a:solidFill>
                <a:schemeClr val="bg1">
                  <a:lumMod val="50000"/>
                </a:schemeClr>
              </a:solidFill>
            </a:ln>
          </c:spPr>
          <c:cat>
            <c:numRef>
              <c:f>India2!$H$7:$H$28</c:f>
              <c:numCache>
                <c:formatCode>0.00</c:formatCode>
                <c:ptCount val="22"/>
                <c:pt idx="0">
                  <c:v>0</c:v>
                </c:pt>
                <c:pt idx="1">
                  <c:v>0</c:v>
                </c:pt>
                <c:pt idx="2">
                  <c:v>23.66592003173378</c:v>
                </c:pt>
                <c:pt idx="3">
                  <c:v>47.33184006346756</c:v>
                </c:pt>
                <c:pt idx="4">
                  <c:v>47.33184006346756</c:v>
                </c:pt>
                <c:pt idx="5">
                  <c:v>52.596802045449152</c:v>
                </c:pt>
                <c:pt idx="6">
                  <c:v>57.861764027430752</c:v>
                </c:pt>
                <c:pt idx="7">
                  <c:v>57.861764027430752</c:v>
                </c:pt>
                <c:pt idx="8">
                  <c:v>63.88999674470044</c:v>
                </c:pt>
                <c:pt idx="9">
                  <c:v>69.918229461970128</c:v>
                </c:pt>
                <c:pt idx="10">
                  <c:v>69.918229461970128</c:v>
                </c:pt>
                <c:pt idx="11">
                  <c:v>75.771840149700665</c:v>
                </c:pt>
                <c:pt idx="12">
                  <c:v>81.625450837431202</c:v>
                </c:pt>
                <c:pt idx="13">
                  <c:v>81.625450837431202</c:v>
                </c:pt>
                <c:pt idx="14">
                  <c:v>84.237559258309091</c:v>
                </c:pt>
                <c:pt idx="15">
                  <c:v>86.849667679186993</c:v>
                </c:pt>
                <c:pt idx="16">
                  <c:v>86.849667679186993</c:v>
                </c:pt>
                <c:pt idx="17">
                  <c:v>92.847072062846678</c:v>
                </c:pt>
                <c:pt idx="18">
                  <c:v>98.844476446506363</c:v>
                </c:pt>
                <c:pt idx="19">
                  <c:v>98.844476446506363</c:v>
                </c:pt>
                <c:pt idx="20">
                  <c:v>99.422238223253174</c:v>
                </c:pt>
                <c:pt idx="21">
                  <c:v>100</c:v>
                </c:pt>
              </c:numCache>
            </c:numRef>
          </c:cat>
          <c:val>
            <c:numRef>
              <c:f>India2!$O$7:$O$28</c:f>
              <c:numCache>
                <c:formatCode>General</c:formatCode>
                <c:ptCount val="22"/>
                <c:pt idx="18">
                  <c:v>0</c:v>
                </c:pt>
                <c:pt idx="19" formatCode="#,##0.0">
                  <c:v>3.3498044436781047</c:v>
                </c:pt>
                <c:pt idx="20" formatCode="#,##0.0">
                  <c:v>3.3498044436781047</c:v>
                </c:pt>
                <c:pt idx="21" formatCode="#,##0.0">
                  <c:v>3.3498044436781047</c:v>
                </c:pt>
              </c:numCache>
            </c:numRef>
          </c:val>
        </c:ser>
        <c:dLbls>
          <c:showLegendKey val="0"/>
          <c:showVal val="0"/>
          <c:showCatName val="0"/>
          <c:showSerName val="0"/>
          <c:showPercent val="0"/>
          <c:showBubbleSize val="0"/>
        </c:dLbls>
        <c:axId val="232439808"/>
        <c:axId val="232441728"/>
      </c:areaChart>
      <c:dateAx>
        <c:axId val="23243980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2441728"/>
        <c:crosses val="autoZero"/>
        <c:auto val="0"/>
        <c:lblOffset val="100"/>
        <c:baseTimeUnit val="days"/>
        <c:majorUnit val="10"/>
        <c:majorTimeUnit val="days"/>
      </c:dateAx>
      <c:valAx>
        <c:axId val="2324417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243980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Other non-</a:t>
                    </a:r>
                    <a:br>
                      <a:rPr lang="en-US" sz="700"/>
                    </a:br>
                    <a:r>
                      <a:rPr lang="en-US" sz="700"/>
                      <a:t>market</a:t>
                    </a:r>
                    <a:r>
                      <a:rPr lang="en-US" sz="700" baseline="0"/>
                      <a:t> services</a:t>
                    </a:r>
                    <a:endParaRPr lang="en-US"/>
                  </a:p>
                </c:rich>
              </c:tx>
              <c:dLblPos val="b"/>
              <c:showLegendKey val="0"/>
              <c:showVal val="1"/>
              <c:showCatName val="1"/>
              <c:showSerName val="0"/>
              <c:showPercent val="0"/>
              <c:showBubbleSize val="0"/>
            </c:dLbl>
            <c:dLbl>
              <c:idx val="2"/>
              <c:layout/>
              <c:tx>
                <c:rich>
                  <a:bodyPr/>
                  <a:lstStyle/>
                  <a:p>
                    <a:r>
                      <a:rPr lang="en-US" sz="700"/>
                      <a:t>Mining</a:t>
                    </a:r>
                    <a:endParaRPr lang="en-US"/>
                  </a:p>
                </c:rich>
              </c:tx>
              <c:dLblPos val="t"/>
              <c:showLegendKey val="0"/>
              <c:showVal val="1"/>
              <c:showCatName val="1"/>
              <c:showSerName val="0"/>
              <c:showPercent val="0"/>
              <c:showBubbleSize val="0"/>
            </c:dLbl>
            <c:dLbl>
              <c:idx val="3"/>
              <c:layout/>
              <c:tx>
                <c:rich>
                  <a:bodyPr/>
                  <a:lstStyle/>
                  <a:p>
                    <a:r>
                      <a:rPr lang="en-US" sz="700"/>
                      <a:t>Manufacturing</a:t>
                    </a:r>
                    <a:endParaRPr lang="en-US"/>
                  </a:p>
                </c:rich>
              </c:tx>
              <c:dLblPos val="b"/>
              <c:showLegendKey val="0"/>
              <c:showVal val="1"/>
              <c:showCatName val="1"/>
              <c:showSerName val="0"/>
              <c:showPercent val="0"/>
              <c:showBubbleSize val="0"/>
            </c:dLbl>
            <c:dLbl>
              <c:idx val="4"/>
              <c:layout/>
              <c:tx>
                <c:rich>
                  <a:bodyPr/>
                  <a:lstStyle/>
                  <a:p>
                    <a:r>
                      <a:rPr lang="en-US" sz="700"/>
                      <a:t>Distribution</a:t>
                    </a:r>
                    <a:endParaRPr lang="en-US"/>
                  </a:p>
                </c:rich>
              </c:tx>
              <c:dLblPos val="l"/>
              <c:showLegendKey val="0"/>
              <c:showVal val="1"/>
              <c:showCatName val="1"/>
              <c:showSerName val="0"/>
              <c:showPercent val="0"/>
              <c:showBubbleSize val="0"/>
            </c:dLbl>
            <c:dLbl>
              <c:idx val="5"/>
              <c:layout/>
              <c:tx>
                <c:rich>
                  <a:bodyPr/>
                  <a:lstStyle/>
                  <a:p>
                    <a:r>
                      <a:rPr lang="en-US" sz="700"/>
                      <a:t>Govt services</a:t>
                    </a:r>
                  </a:p>
                </c:rich>
              </c:tx>
              <c:dLblPos val="l"/>
              <c:showLegendKey val="0"/>
              <c:showVal val="1"/>
              <c:showCatName val="1"/>
              <c:showSerName val="0"/>
              <c:showPercent val="0"/>
              <c:showBubbleSize val="0"/>
            </c:dLbl>
            <c:dLbl>
              <c:idx val="6"/>
              <c:layout/>
              <c:tx>
                <c:rich>
                  <a:bodyPr/>
                  <a:lstStyle/>
                  <a:p>
                    <a:r>
                      <a:rPr lang="en-US" sz="700"/>
                      <a:t>Other industry</a:t>
                    </a:r>
                    <a:endParaRPr lang="en-US"/>
                  </a:p>
                </c:rich>
              </c:tx>
              <c:dLblPos val="t"/>
              <c:showLegendKey val="0"/>
              <c:showVal val="1"/>
              <c:showCatName val="1"/>
              <c:showSerName val="0"/>
              <c:showPercent val="0"/>
              <c:showBubbleSize val="0"/>
            </c:dLbl>
            <c:dLbl>
              <c:idx val="7"/>
              <c:layout/>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Kenya!$E$7:$E$14</c:f>
              <c:numCache>
                <c:formatCode>#,##0.000</c:formatCode>
                <c:ptCount val="8"/>
                <c:pt idx="0">
                  <c:v>0.48305105911225815</c:v>
                </c:pt>
                <c:pt idx="1">
                  <c:v>0.56483741123730746</c:v>
                </c:pt>
                <c:pt idx="2">
                  <c:v>0.57091431902577605</c:v>
                </c:pt>
                <c:pt idx="3">
                  <c:v>0.69854751727965925</c:v>
                </c:pt>
                <c:pt idx="4">
                  <c:v>0.89706515334171721</c:v>
                </c:pt>
                <c:pt idx="5">
                  <c:v>0.95764864630488322</c:v>
                </c:pt>
                <c:pt idx="6">
                  <c:v>0.98784141340213127</c:v>
                </c:pt>
                <c:pt idx="7">
                  <c:v>1.0000000000000002</c:v>
                </c:pt>
              </c:numCache>
            </c:numRef>
          </c:xVal>
          <c:yVal>
            <c:numRef>
              <c:f>Kenya!$F$7:$F$14</c:f>
              <c:numCache>
                <c:formatCode>#,##0.0</c:formatCode>
                <c:ptCount val="8"/>
                <c:pt idx="0">
                  <c:v>0.49353006276458145</c:v>
                </c:pt>
                <c:pt idx="1">
                  <c:v>0.55035438446689344</c:v>
                </c:pt>
                <c:pt idx="2">
                  <c:v>0.92880328389705835</c:v>
                </c:pt>
                <c:pt idx="3">
                  <c:v>0.94706524074856446</c:v>
                </c:pt>
                <c:pt idx="4">
                  <c:v>1.4239568463116685</c:v>
                </c:pt>
                <c:pt idx="5">
                  <c:v>2.4833869620103166</c:v>
                </c:pt>
                <c:pt idx="6">
                  <c:v>2.5151933017315335</c:v>
                </c:pt>
                <c:pt idx="7">
                  <c:v>6.6614351690414013</c:v>
                </c:pt>
              </c:numCache>
            </c:numRef>
          </c:yVal>
          <c:smooth val="0"/>
        </c:ser>
        <c:dLbls>
          <c:showLegendKey val="0"/>
          <c:showVal val="1"/>
          <c:showCatName val="0"/>
          <c:showSerName val="0"/>
          <c:showPercent val="0"/>
          <c:showBubbleSize val="0"/>
        </c:dLbls>
        <c:axId val="232419712"/>
        <c:axId val="232451072"/>
      </c:scatterChart>
      <c:valAx>
        <c:axId val="232419712"/>
        <c:scaling>
          <c:orientation val="minMax"/>
          <c:max val="1"/>
          <c:min val="0.4"/>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32451072"/>
        <c:crosses val="autoZero"/>
        <c:crossBetween val="midCat"/>
      </c:valAx>
      <c:valAx>
        <c:axId val="232451072"/>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232419712"/>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Kenya!$I$6</c:f>
              <c:strCache>
                <c:ptCount val="1"/>
                <c:pt idx="0">
                  <c:v>Agriculture</c:v>
                </c:pt>
              </c:strCache>
            </c:strRef>
          </c:tx>
          <c:spPr>
            <a:solidFill>
              <a:schemeClr val="accent1"/>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Kenya!$I$7:$I$32</c:f>
              <c:numCache>
                <c:formatCode>#,##0.0</c:formatCode>
                <c:ptCount val="26"/>
                <c:pt idx="0" formatCode="General">
                  <c:v>0</c:v>
                </c:pt>
                <c:pt idx="1">
                  <c:v>0.49353006276458145</c:v>
                </c:pt>
                <c:pt idx="2">
                  <c:v>0.49353006276458145</c:v>
                </c:pt>
                <c:pt idx="3">
                  <c:v>0.49353006276458145</c:v>
                </c:pt>
                <c:pt idx="4" formatCode="General">
                  <c:v>0</c:v>
                </c:pt>
              </c:numCache>
            </c:numRef>
          </c:val>
        </c:ser>
        <c:ser>
          <c:idx val="1"/>
          <c:order val="1"/>
          <c:tx>
            <c:strRef>
              <c:f>Kenya!$J$6</c:f>
              <c:strCache>
                <c:ptCount val="1"/>
                <c:pt idx="0">
                  <c:v>Other non market services</c:v>
                </c:pt>
              </c:strCache>
            </c:strRef>
          </c:tx>
          <c:spPr>
            <a:solidFill>
              <a:schemeClr val="accent3">
                <a:lumMod val="25000"/>
              </a:schemeClr>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Kenya!$J$7:$J$32</c:f>
              <c:numCache>
                <c:formatCode>General</c:formatCode>
                <c:ptCount val="26"/>
                <c:pt idx="3">
                  <c:v>0</c:v>
                </c:pt>
                <c:pt idx="4" formatCode="#,##0.000">
                  <c:v>0.55035438446689344</c:v>
                </c:pt>
                <c:pt idx="5" formatCode="#,##0.000">
                  <c:v>0.55035438446689344</c:v>
                </c:pt>
                <c:pt idx="6" formatCode="#,##0.000">
                  <c:v>0.55035438446689344</c:v>
                </c:pt>
                <c:pt idx="7">
                  <c:v>0</c:v>
                </c:pt>
              </c:numCache>
            </c:numRef>
          </c:val>
        </c:ser>
        <c:ser>
          <c:idx val="2"/>
          <c:order val="2"/>
          <c:tx>
            <c:strRef>
              <c:f>Kenya!$K$6</c:f>
              <c:strCache>
                <c:ptCount val="1"/>
                <c:pt idx="0">
                  <c:v>Mining</c:v>
                </c:pt>
              </c:strCache>
            </c:strRef>
          </c:tx>
          <c:spPr>
            <a:solidFill>
              <a:schemeClr val="accent5">
                <a:lumMod val="50000"/>
              </a:schemeClr>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Kenya!$K$7:$K$32</c:f>
              <c:numCache>
                <c:formatCode>General</c:formatCode>
                <c:ptCount val="26"/>
                <c:pt idx="6">
                  <c:v>0</c:v>
                </c:pt>
                <c:pt idx="7" formatCode="#,##0.000">
                  <c:v>0.92880328389705835</c:v>
                </c:pt>
                <c:pt idx="8" formatCode="#,##0.000">
                  <c:v>0.92880328389705835</c:v>
                </c:pt>
                <c:pt idx="9" formatCode="#,##0.000">
                  <c:v>0.92880328389705835</c:v>
                </c:pt>
                <c:pt idx="10">
                  <c:v>0</c:v>
                </c:pt>
              </c:numCache>
            </c:numRef>
          </c:val>
        </c:ser>
        <c:ser>
          <c:idx val="3"/>
          <c:order val="3"/>
          <c:tx>
            <c:strRef>
              <c:f>Kenya!$L$6</c:f>
              <c:strCache>
                <c:ptCount val="1"/>
                <c:pt idx="0">
                  <c:v>Manufacturing</c:v>
                </c:pt>
              </c:strCache>
            </c:strRef>
          </c:tx>
          <c:spPr>
            <a:solidFill>
              <a:schemeClr val="accent3"/>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Kenya!$L$7:$L$32</c:f>
              <c:numCache>
                <c:formatCode>General</c:formatCode>
                <c:ptCount val="26"/>
                <c:pt idx="9">
                  <c:v>0</c:v>
                </c:pt>
                <c:pt idx="10" formatCode="#,##0.0">
                  <c:v>0.94706524074856446</c:v>
                </c:pt>
                <c:pt idx="11" formatCode="#,##0.0">
                  <c:v>0.94706524074856446</c:v>
                </c:pt>
                <c:pt idx="12" formatCode="#,##0.0">
                  <c:v>0.94706524074856446</c:v>
                </c:pt>
                <c:pt idx="13">
                  <c:v>0</c:v>
                </c:pt>
              </c:numCache>
            </c:numRef>
          </c:val>
        </c:ser>
        <c:ser>
          <c:idx val="4"/>
          <c:order val="4"/>
          <c:tx>
            <c:strRef>
              <c:f>Kenya!$M$6</c:f>
              <c:strCache>
                <c:ptCount val="1"/>
                <c:pt idx="0">
                  <c:v>Distribution services</c:v>
                </c:pt>
              </c:strCache>
            </c:strRef>
          </c:tx>
          <c:spPr>
            <a:solidFill>
              <a:schemeClr val="accent2"/>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Kenya!$M$7:$M$32</c:f>
              <c:numCache>
                <c:formatCode>General</c:formatCode>
                <c:ptCount val="26"/>
                <c:pt idx="12">
                  <c:v>0</c:v>
                </c:pt>
                <c:pt idx="13" formatCode="#,##0.0">
                  <c:v>1.4239568463116685</c:v>
                </c:pt>
                <c:pt idx="14" formatCode="#,##0.0">
                  <c:v>1.4239568463116685</c:v>
                </c:pt>
                <c:pt idx="15" formatCode="#,##0.0">
                  <c:v>1.4239568463116685</c:v>
                </c:pt>
                <c:pt idx="16">
                  <c:v>0</c:v>
                </c:pt>
              </c:numCache>
            </c:numRef>
          </c:val>
        </c:ser>
        <c:ser>
          <c:idx val="5"/>
          <c:order val="5"/>
          <c:tx>
            <c:strRef>
              <c:f>Kenya!$N$6</c:f>
              <c:strCache>
                <c:ptCount val="1"/>
                <c:pt idx="0">
                  <c:v>Government services</c:v>
                </c:pt>
              </c:strCache>
            </c:strRef>
          </c:tx>
          <c:spPr>
            <a:solidFill>
              <a:schemeClr val="bg1">
                <a:lumMod val="65000"/>
              </a:schemeClr>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Kenya!$N$7:$N$32</c:f>
              <c:numCache>
                <c:formatCode>General</c:formatCode>
                <c:ptCount val="26"/>
                <c:pt idx="15">
                  <c:v>0</c:v>
                </c:pt>
                <c:pt idx="16" formatCode="#,##0.0">
                  <c:v>2.4833869620103166</c:v>
                </c:pt>
                <c:pt idx="17" formatCode="#,##0.0">
                  <c:v>2.4833869620103166</c:v>
                </c:pt>
                <c:pt idx="18" formatCode="#,##0.0">
                  <c:v>2.4833869620103166</c:v>
                </c:pt>
                <c:pt idx="19">
                  <c:v>0</c:v>
                </c:pt>
              </c:numCache>
            </c:numRef>
          </c:val>
        </c:ser>
        <c:ser>
          <c:idx val="6"/>
          <c:order val="6"/>
          <c:tx>
            <c:strRef>
              <c:f>Kenya!$O$6</c:f>
              <c:strCache>
                <c:ptCount val="1"/>
                <c:pt idx="0">
                  <c:v>Other industry</c:v>
                </c:pt>
              </c:strCache>
            </c:strRef>
          </c:tx>
          <c:spPr>
            <a:solidFill>
              <a:schemeClr val="accent5"/>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Kenya!$O$7:$O$32</c:f>
              <c:numCache>
                <c:formatCode>General</c:formatCode>
                <c:ptCount val="26"/>
                <c:pt idx="18">
                  <c:v>0</c:v>
                </c:pt>
                <c:pt idx="19" formatCode="#,##0.0">
                  <c:v>2.5151933017315335</c:v>
                </c:pt>
                <c:pt idx="20" formatCode="#,##0.0">
                  <c:v>2.5151933017315335</c:v>
                </c:pt>
                <c:pt idx="21" formatCode="#,##0.0">
                  <c:v>2.5151933017315335</c:v>
                </c:pt>
                <c:pt idx="22">
                  <c:v>0</c:v>
                </c:pt>
              </c:numCache>
            </c:numRef>
          </c:val>
        </c:ser>
        <c:ser>
          <c:idx val="7"/>
          <c:order val="7"/>
          <c:tx>
            <c:strRef>
              <c:f>Kenya!$P$6</c:f>
              <c:strCache>
                <c:ptCount val="1"/>
                <c:pt idx="0">
                  <c:v>Finance and business services</c:v>
                </c:pt>
              </c:strCache>
            </c:strRef>
          </c:tx>
          <c:spPr>
            <a:solidFill>
              <a:schemeClr val="accent5">
                <a:lumMod val="60000"/>
                <a:lumOff val="40000"/>
              </a:schemeClr>
            </a:solidFill>
          </c:spPr>
          <c:cat>
            <c:numRef>
              <c:f>Kenya!$H$7:$H$32</c:f>
              <c:numCache>
                <c:formatCode>0.00</c:formatCode>
                <c:ptCount val="26"/>
                <c:pt idx="0">
                  <c:v>0</c:v>
                </c:pt>
                <c:pt idx="1">
                  <c:v>0</c:v>
                </c:pt>
                <c:pt idx="2">
                  <c:v>24.152552955612908</c:v>
                </c:pt>
                <c:pt idx="3">
                  <c:v>48.305105911225816</c:v>
                </c:pt>
                <c:pt idx="4">
                  <c:v>48.305105911225816</c:v>
                </c:pt>
                <c:pt idx="5">
                  <c:v>52.39442351747828</c:v>
                </c:pt>
                <c:pt idx="6">
                  <c:v>56.483741123730745</c:v>
                </c:pt>
                <c:pt idx="7">
                  <c:v>56.483741123730745</c:v>
                </c:pt>
                <c:pt idx="8">
                  <c:v>56.787586513154174</c:v>
                </c:pt>
                <c:pt idx="9">
                  <c:v>57.091431902577604</c:v>
                </c:pt>
                <c:pt idx="10">
                  <c:v>57.091431902577604</c:v>
                </c:pt>
                <c:pt idx="11">
                  <c:v>63.473091815271758</c:v>
                </c:pt>
                <c:pt idx="12">
                  <c:v>69.854751727965919</c:v>
                </c:pt>
                <c:pt idx="13">
                  <c:v>69.854751727965919</c:v>
                </c:pt>
                <c:pt idx="14">
                  <c:v>79.780633531068816</c:v>
                </c:pt>
                <c:pt idx="15">
                  <c:v>89.706515334171726</c:v>
                </c:pt>
                <c:pt idx="16">
                  <c:v>89.706515334171726</c:v>
                </c:pt>
                <c:pt idx="17">
                  <c:v>92.73568998233003</c:v>
                </c:pt>
                <c:pt idx="18">
                  <c:v>95.764864630488319</c:v>
                </c:pt>
                <c:pt idx="19">
                  <c:v>95.764864630488319</c:v>
                </c:pt>
                <c:pt idx="20">
                  <c:v>97.274502985350722</c:v>
                </c:pt>
                <c:pt idx="21">
                  <c:v>98.784141340213125</c:v>
                </c:pt>
                <c:pt idx="22">
                  <c:v>98.784141340213125</c:v>
                </c:pt>
                <c:pt idx="23">
                  <c:v>99.392070670106577</c:v>
                </c:pt>
                <c:pt idx="24">
                  <c:v>100.00000000000003</c:v>
                </c:pt>
                <c:pt idx="25">
                  <c:v>100.00000000000003</c:v>
                </c:pt>
              </c:numCache>
            </c:numRef>
          </c:cat>
          <c:val>
            <c:numRef>
              <c:f>Kenya!$P$7:$P$32</c:f>
              <c:numCache>
                <c:formatCode>General</c:formatCode>
                <c:ptCount val="26"/>
                <c:pt idx="21">
                  <c:v>0</c:v>
                </c:pt>
                <c:pt idx="22" formatCode="#,##0.0">
                  <c:v>6.6614351690414013</c:v>
                </c:pt>
                <c:pt idx="23" formatCode="#,##0.0">
                  <c:v>6.6614351690414013</c:v>
                </c:pt>
                <c:pt idx="24" formatCode="#,##0.0">
                  <c:v>6.6614351690414013</c:v>
                </c:pt>
                <c:pt idx="25">
                  <c:v>0</c:v>
                </c:pt>
              </c:numCache>
            </c:numRef>
          </c:val>
        </c:ser>
        <c:dLbls>
          <c:showLegendKey val="0"/>
          <c:showVal val="0"/>
          <c:showCatName val="0"/>
          <c:showSerName val="0"/>
          <c:showPercent val="0"/>
          <c:showBubbleSize val="0"/>
        </c:dLbls>
        <c:axId val="233095552"/>
        <c:axId val="233097472"/>
      </c:areaChart>
      <c:dateAx>
        <c:axId val="233095552"/>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33097472"/>
        <c:crosses val="autoZero"/>
        <c:auto val="0"/>
        <c:lblOffset val="100"/>
        <c:baseTimeUnit val="days"/>
        <c:majorUnit val="10"/>
        <c:majorTimeUnit val="days"/>
      </c:dateAx>
      <c:valAx>
        <c:axId val="23309747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309555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Kenya2!$I$6</c:f>
              <c:strCache>
                <c:ptCount val="1"/>
                <c:pt idx="0">
                  <c:v>Agriculture</c:v>
                </c:pt>
              </c:strCache>
            </c:strRef>
          </c:tx>
          <c:spPr>
            <a:solidFill>
              <a:srgbClr val="13CF44"/>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Kenya2!$I$7:$I$28</c:f>
              <c:numCache>
                <c:formatCode>#,##0.0</c:formatCode>
                <c:ptCount val="22"/>
                <c:pt idx="0" formatCode="General">
                  <c:v>0</c:v>
                </c:pt>
                <c:pt idx="1">
                  <c:v>0.29637214236260656</c:v>
                </c:pt>
                <c:pt idx="2">
                  <c:v>0.29637214236260656</c:v>
                </c:pt>
                <c:pt idx="3">
                  <c:v>0.29637214236260656</c:v>
                </c:pt>
                <c:pt idx="4" formatCode="General">
                  <c:v>0</c:v>
                </c:pt>
              </c:numCache>
            </c:numRef>
          </c:val>
        </c:ser>
        <c:ser>
          <c:idx val="1"/>
          <c:order val="1"/>
          <c:tx>
            <c:strRef>
              <c:f>Kenya2!$J$6</c:f>
              <c:strCache>
                <c:ptCount val="1"/>
                <c:pt idx="0">
                  <c:v>Other</c:v>
                </c:pt>
              </c:strCache>
            </c:strRef>
          </c:tx>
          <c:spPr>
            <a:solidFill>
              <a:srgbClr val="6666FF"/>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Kenya2!$J$7:$J$28</c:f>
              <c:numCache>
                <c:formatCode>General</c:formatCode>
                <c:ptCount val="22"/>
                <c:pt idx="3">
                  <c:v>0</c:v>
                </c:pt>
                <c:pt idx="4" formatCode="#,##0.000">
                  <c:v>1.7043308359012277</c:v>
                </c:pt>
                <c:pt idx="5" formatCode="#,##0.000">
                  <c:v>1.7043308359012277</c:v>
                </c:pt>
                <c:pt idx="6" formatCode="#,##0.000">
                  <c:v>1.7043308359012277</c:v>
                </c:pt>
                <c:pt idx="7">
                  <c:v>0</c:v>
                </c:pt>
              </c:numCache>
            </c:numRef>
          </c:val>
        </c:ser>
        <c:ser>
          <c:idx val="2"/>
          <c:order val="2"/>
          <c:tx>
            <c:strRef>
              <c:f>Kenya2!$K$6</c:f>
              <c:strCache>
                <c:ptCount val="1"/>
                <c:pt idx="0">
                  <c:v>Construction</c:v>
                </c:pt>
              </c:strCache>
            </c:strRef>
          </c:tx>
          <c:spPr>
            <a:solidFill>
              <a:srgbClr val="CC6600"/>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Kenya2!$K$7:$K$28</c:f>
              <c:numCache>
                <c:formatCode>General</c:formatCode>
                <c:ptCount val="22"/>
                <c:pt idx="6">
                  <c:v>0</c:v>
                </c:pt>
                <c:pt idx="7" formatCode="#,##0.000">
                  <c:v>2.0341104358106299</c:v>
                </c:pt>
                <c:pt idx="8" formatCode="#,##0.000">
                  <c:v>2.0341104358106299</c:v>
                </c:pt>
                <c:pt idx="9" formatCode="#,##0.000">
                  <c:v>2.0341104358106299</c:v>
                </c:pt>
                <c:pt idx="10">
                  <c:v>0</c:v>
                </c:pt>
              </c:numCache>
            </c:numRef>
          </c:val>
        </c:ser>
        <c:ser>
          <c:idx val="3"/>
          <c:order val="3"/>
          <c:tx>
            <c:strRef>
              <c:f>Kenya2!$L$6</c:f>
              <c:strCache>
                <c:ptCount val="1"/>
                <c:pt idx="0">
                  <c:v>Transport, storage, comms</c:v>
                </c:pt>
              </c:strCache>
            </c:strRef>
          </c:tx>
          <c:spPr>
            <a:solidFill>
              <a:srgbClr val="FF00FF"/>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Kenya2!$L$7:$L$28</c:f>
              <c:numCache>
                <c:formatCode>General</c:formatCode>
                <c:ptCount val="22"/>
                <c:pt idx="9">
                  <c:v>0</c:v>
                </c:pt>
                <c:pt idx="10" formatCode="#,##0.0">
                  <c:v>3.1419298869038141</c:v>
                </c:pt>
                <c:pt idx="11" formatCode="#,##0.0">
                  <c:v>3.1419298869038141</c:v>
                </c:pt>
                <c:pt idx="12" formatCode="#,##0.0">
                  <c:v>3.1419298869038141</c:v>
                </c:pt>
                <c:pt idx="13">
                  <c:v>0</c:v>
                </c:pt>
              </c:numCache>
            </c:numRef>
          </c:val>
        </c:ser>
        <c:ser>
          <c:idx val="4"/>
          <c:order val="4"/>
          <c:tx>
            <c:strRef>
              <c:f>Kenya2!$M$6</c:f>
              <c:strCache>
                <c:ptCount val="1"/>
                <c:pt idx="0">
                  <c:v>Manufacturing</c:v>
                </c:pt>
              </c:strCache>
            </c:strRef>
          </c:tx>
          <c:spPr>
            <a:solidFill>
              <a:srgbClr val="66FFFF"/>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Kenya2!$M$7:$M$28</c:f>
              <c:numCache>
                <c:formatCode>General</c:formatCode>
                <c:ptCount val="22"/>
                <c:pt idx="12">
                  <c:v>0</c:v>
                </c:pt>
                <c:pt idx="13" formatCode="#,##0.0">
                  <c:v>3.6128009654292126</c:v>
                </c:pt>
                <c:pt idx="14" formatCode="#,##0.0">
                  <c:v>3.6128009654292126</c:v>
                </c:pt>
                <c:pt idx="15" formatCode="#,##0.0">
                  <c:v>3.6128009654292126</c:v>
                </c:pt>
                <c:pt idx="16">
                  <c:v>0</c:v>
                </c:pt>
              </c:numCache>
            </c:numRef>
          </c:val>
        </c:ser>
        <c:ser>
          <c:idx val="5"/>
          <c:order val="5"/>
          <c:tx>
            <c:strRef>
              <c:f>Kenya2!$N$6</c:f>
              <c:strCache>
                <c:ptCount val="1"/>
                <c:pt idx="0">
                  <c:v>Mining &amp; utilities</c:v>
                </c:pt>
              </c:strCache>
            </c:strRef>
          </c:tx>
          <c:spPr>
            <a:solidFill>
              <a:srgbClr val="000000"/>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Kenya2!$N$7:$N$28</c:f>
              <c:numCache>
                <c:formatCode>General</c:formatCode>
                <c:ptCount val="22"/>
                <c:pt idx="15">
                  <c:v>0</c:v>
                </c:pt>
                <c:pt idx="16" formatCode="#,##0.0">
                  <c:v>4.4174196397426133</c:v>
                </c:pt>
                <c:pt idx="17" formatCode="#,##0.0">
                  <c:v>4.4174196397426133</c:v>
                </c:pt>
                <c:pt idx="18" formatCode="#,##0.0">
                  <c:v>4.4174196397426133</c:v>
                </c:pt>
                <c:pt idx="19">
                  <c:v>0</c:v>
                </c:pt>
              </c:numCache>
            </c:numRef>
          </c:val>
        </c:ser>
        <c:ser>
          <c:idx val="6"/>
          <c:order val="6"/>
          <c:tx>
            <c:strRef>
              <c:f>Kenya2!$O$6</c:f>
              <c:strCache>
                <c:ptCount val="1"/>
                <c:pt idx="0">
                  <c:v>Wholesale, retail, hotels</c:v>
                </c:pt>
              </c:strCache>
            </c:strRef>
          </c:tx>
          <c:spPr>
            <a:solidFill>
              <a:srgbClr val="FFFF00"/>
            </a:solidFill>
            <a:ln w="3175">
              <a:solidFill>
                <a:schemeClr val="bg1">
                  <a:lumMod val="50000"/>
                </a:schemeClr>
              </a:solidFill>
            </a:ln>
          </c:spPr>
          <c:cat>
            <c:numRef>
              <c:f>Kenya2!$H$7:$H$28</c:f>
              <c:numCache>
                <c:formatCode>0.00</c:formatCode>
                <c:ptCount val="22"/>
                <c:pt idx="0">
                  <c:v>0</c:v>
                </c:pt>
                <c:pt idx="1">
                  <c:v>0</c:v>
                </c:pt>
                <c:pt idx="2">
                  <c:v>32.914059507087217</c:v>
                </c:pt>
                <c:pt idx="3">
                  <c:v>65.828119014174433</c:v>
                </c:pt>
                <c:pt idx="4">
                  <c:v>65.828119014174433</c:v>
                </c:pt>
                <c:pt idx="5">
                  <c:v>76.318477844464311</c:v>
                </c:pt>
                <c:pt idx="6">
                  <c:v>86.80883667475419</c:v>
                </c:pt>
                <c:pt idx="7">
                  <c:v>86.80883667475419</c:v>
                </c:pt>
                <c:pt idx="8">
                  <c:v>88.245434810369062</c:v>
                </c:pt>
                <c:pt idx="9">
                  <c:v>89.68203294598392</c:v>
                </c:pt>
                <c:pt idx="10">
                  <c:v>89.68203294598392</c:v>
                </c:pt>
                <c:pt idx="11">
                  <c:v>91.501723917762746</c:v>
                </c:pt>
                <c:pt idx="12">
                  <c:v>93.321414889541572</c:v>
                </c:pt>
                <c:pt idx="13">
                  <c:v>93.321414889541572</c:v>
                </c:pt>
                <c:pt idx="14">
                  <c:v>95.096411697101274</c:v>
                </c:pt>
                <c:pt idx="15">
                  <c:v>96.871408504660963</c:v>
                </c:pt>
                <c:pt idx="16">
                  <c:v>96.871408504660963</c:v>
                </c:pt>
                <c:pt idx="17">
                  <c:v>97.299195505044054</c:v>
                </c:pt>
                <c:pt idx="18">
                  <c:v>97.726982505427145</c:v>
                </c:pt>
                <c:pt idx="19">
                  <c:v>97.726982505427145</c:v>
                </c:pt>
                <c:pt idx="20">
                  <c:v>98.863491252713573</c:v>
                </c:pt>
                <c:pt idx="21">
                  <c:v>100</c:v>
                </c:pt>
              </c:numCache>
            </c:numRef>
          </c:cat>
          <c:val>
            <c:numRef>
              <c:f>Kenya2!$O$7:$O$28</c:f>
              <c:numCache>
                <c:formatCode>General</c:formatCode>
                <c:ptCount val="22"/>
                <c:pt idx="18">
                  <c:v>0</c:v>
                </c:pt>
                <c:pt idx="19" formatCode="#,##0.0">
                  <c:v>4.7726707452696049</c:v>
                </c:pt>
                <c:pt idx="20" formatCode="#,##0.0">
                  <c:v>4.7726707452696049</c:v>
                </c:pt>
                <c:pt idx="21" formatCode="#,##0.0">
                  <c:v>4.7726707452696049</c:v>
                </c:pt>
              </c:numCache>
            </c:numRef>
          </c:val>
        </c:ser>
        <c:dLbls>
          <c:showLegendKey val="0"/>
          <c:showVal val="0"/>
          <c:showCatName val="0"/>
          <c:showSerName val="0"/>
          <c:showPercent val="0"/>
          <c:showBubbleSize val="0"/>
        </c:dLbls>
        <c:axId val="237667456"/>
        <c:axId val="237669376"/>
      </c:areaChart>
      <c:dateAx>
        <c:axId val="23766745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7669376"/>
        <c:crosses val="autoZero"/>
        <c:auto val="0"/>
        <c:lblOffset val="100"/>
        <c:baseTimeUnit val="days"/>
        <c:majorUnit val="10"/>
        <c:majorTimeUnit val="days"/>
      </c:dateAx>
      <c:valAx>
        <c:axId val="23766937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766745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Industry</a:t>
                    </a:r>
                    <a:endParaRPr lang="en-US"/>
                  </a:p>
                </c:rich>
              </c:tx>
              <c:dLblPos val="t"/>
              <c:showLegendKey val="0"/>
              <c:showVal val="1"/>
              <c:showCatName val="1"/>
              <c:showSerName val="0"/>
              <c:showPercent val="0"/>
              <c:showBubbleSize val="0"/>
            </c:dLbl>
            <c:dLbl>
              <c:idx val="2"/>
              <c:layout/>
              <c:tx>
                <c:rich>
                  <a:bodyPr/>
                  <a:lstStyle/>
                  <a:p>
                    <a:r>
                      <a:rPr lang="en-US" sz="700"/>
                      <a:t>Services</a:t>
                    </a:r>
                    <a:endParaRPr lang="en-US"/>
                  </a:p>
                </c:rich>
              </c:tx>
              <c:dLblPos val="t"/>
              <c:showLegendKey val="0"/>
              <c:showVal val="1"/>
              <c:showCatName val="1"/>
              <c:showSerName val="0"/>
              <c:showPercent val="0"/>
              <c:showBubbleSize val="0"/>
            </c:dLbl>
            <c:dLbl>
              <c:idx val="3"/>
              <c:tx>
                <c:rich>
                  <a:bodyPr/>
                  <a:lstStyle/>
                  <a:p>
                    <a:r>
                      <a:rPr lang="en-US" sz="700"/>
                      <a:t>Distribution</a:t>
                    </a:r>
                    <a:endParaRPr lang="en-US"/>
                  </a:p>
                </c:rich>
              </c:tx>
              <c:dLblPos val="t"/>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t"/>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Kyrgyz!$E$7:$E$9</c:f>
              <c:numCache>
                <c:formatCode>#,##0.0</c:formatCode>
                <c:ptCount val="3"/>
                <c:pt idx="0">
                  <c:v>0.34</c:v>
                </c:pt>
                <c:pt idx="1">
                  <c:v>0.54600000381469704</c:v>
                </c:pt>
                <c:pt idx="2">
                  <c:v>0.998999996185302</c:v>
                </c:pt>
              </c:numCache>
            </c:numRef>
          </c:xVal>
          <c:yVal>
            <c:numRef>
              <c:f>Kyrgyz!$F$7:$F$9</c:f>
              <c:numCache>
                <c:formatCode>#,##0.0</c:formatCode>
                <c:ptCount val="3"/>
                <c:pt idx="0">
                  <c:v>0.6720505326486147</c:v>
                </c:pt>
                <c:pt idx="1">
                  <c:v>0.96121897488724595</c:v>
                </c:pt>
                <c:pt idx="2">
                  <c:v>1.2659861281780296</c:v>
                </c:pt>
              </c:numCache>
            </c:numRef>
          </c:yVal>
          <c:smooth val="0"/>
        </c:ser>
        <c:dLbls>
          <c:dLblPos val="t"/>
          <c:showLegendKey val="0"/>
          <c:showVal val="1"/>
          <c:showCatName val="0"/>
          <c:showSerName val="0"/>
          <c:showPercent val="0"/>
          <c:showBubbleSize val="0"/>
        </c:dLbls>
        <c:axId val="237540096"/>
        <c:axId val="237588864"/>
      </c:scatterChart>
      <c:valAx>
        <c:axId val="23754009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37588864"/>
        <c:crosses val="autoZero"/>
        <c:crossBetween val="midCat"/>
      </c:valAx>
      <c:valAx>
        <c:axId val="23758886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37540096"/>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Kyrgyz!$I$6</c:f>
              <c:strCache>
                <c:ptCount val="1"/>
                <c:pt idx="0">
                  <c:v>Agriculture</c:v>
                </c:pt>
              </c:strCache>
            </c:strRef>
          </c:tx>
          <c:spPr>
            <a:solidFill>
              <a:schemeClr val="accent1"/>
            </a:solidFill>
          </c:spPr>
          <c:cat>
            <c:numRef>
              <c:f>Kyrgyz!$H$7:$H$17</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Kyrgyz!$I$7:$I$17</c:f>
              <c:numCache>
                <c:formatCode>#,##0.0</c:formatCode>
                <c:ptCount val="11"/>
                <c:pt idx="0" formatCode="General">
                  <c:v>0</c:v>
                </c:pt>
                <c:pt idx="1">
                  <c:v>0.6720505326486147</c:v>
                </c:pt>
                <c:pt idx="2">
                  <c:v>0.6720505326486147</c:v>
                </c:pt>
                <c:pt idx="3">
                  <c:v>0.6720505326486147</c:v>
                </c:pt>
                <c:pt idx="4" formatCode="General">
                  <c:v>0</c:v>
                </c:pt>
              </c:numCache>
            </c:numRef>
          </c:val>
        </c:ser>
        <c:ser>
          <c:idx val="1"/>
          <c:order val="1"/>
          <c:tx>
            <c:strRef>
              <c:f>Kyrgyz!$J$6</c:f>
              <c:strCache>
                <c:ptCount val="1"/>
                <c:pt idx="0">
                  <c:v>Industry</c:v>
                </c:pt>
              </c:strCache>
            </c:strRef>
          </c:tx>
          <c:spPr>
            <a:solidFill>
              <a:schemeClr val="accent6"/>
            </a:solidFill>
          </c:spPr>
          <c:cat>
            <c:numRef>
              <c:f>Kyrgyz!$H$7:$H$17</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Kyrgyz!$J$7:$J$17</c:f>
              <c:numCache>
                <c:formatCode>General</c:formatCode>
                <c:ptCount val="11"/>
                <c:pt idx="3">
                  <c:v>0</c:v>
                </c:pt>
                <c:pt idx="4" formatCode="#,##0.0">
                  <c:v>0.96121897488724595</c:v>
                </c:pt>
                <c:pt idx="5" formatCode="#,##0.0">
                  <c:v>0.96121897488724595</c:v>
                </c:pt>
                <c:pt idx="6" formatCode="#,##0.0">
                  <c:v>0.96121897488724595</c:v>
                </c:pt>
                <c:pt idx="7">
                  <c:v>0</c:v>
                </c:pt>
              </c:numCache>
            </c:numRef>
          </c:val>
        </c:ser>
        <c:ser>
          <c:idx val="2"/>
          <c:order val="2"/>
          <c:tx>
            <c:strRef>
              <c:f>Kyrgyz!$K$6</c:f>
              <c:strCache>
                <c:ptCount val="1"/>
                <c:pt idx="0">
                  <c:v>Services</c:v>
                </c:pt>
              </c:strCache>
            </c:strRef>
          </c:tx>
          <c:spPr>
            <a:solidFill>
              <a:schemeClr val="bg1">
                <a:lumMod val="75000"/>
              </a:schemeClr>
            </a:solidFill>
          </c:spPr>
          <c:cat>
            <c:numRef>
              <c:f>Kyrgyz!$H$7:$H$17</c:f>
              <c:numCache>
                <c:formatCode>0.00</c:formatCode>
                <c:ptCount val="11"/>
                <c:pt idx="0">
                  <c:v>0</c:v>
                </c:pt>
                <c:pt idx="1">
                  <c:v>0</c:v>
                </c:pt>
                <c:pt idx="2">
                  <c:v>17</c:v>
                </c:pt>
                <c:pt idx="3">
                  <c:v>34</c:v>
                </c:pt>
                <c:pt idx="4">
                  <c:v>34</c:v>
                </c:pt>
                <c:pt idx="5">
                  <c:v>44.300000190734849</c:v>
                </c:pt>
                <c:pt idx="6">
                  <c:v>54.600000381469705</c:v>
                </c:pt>
                <c:pt idx="7">
                  <c:v>54.600000381469705</c:v>
                </c:pt>
                <c:pt idx="8">
                  <c:v>77.249999999999957</c:v>
                </c:pt>
                <c:pt idx="9">
                  <c:v>99.899999618530202</c:v>
                </c:pt>
                <c:pt idx="10">
                  <c:v>99.899999618530202</c:v>
                </c:pt>
              </c:numCache>
            </c:numRef>
          </c:cat>
          <c:val>
            <c:numRef>
              <c:f>Kyrgyz!$K$7:$K$17</c:f>
              <c:numCache>
                <c:formatCode>General</c:formatCode>
                <c:ptCount val="11"/>
                <c:pt idx="6">
                  <c:v>0</c:v>
                </c:pt>
                <c:pt idx="7" formatCode="#,##0.0">
                  <c:v>1.2659861281780296</c:v>
                </c:pt>
                <c:pt idx="8" formatCode="#,##0.0">
                  <c:v>1.2659861281780296</c:v>
                </c:pt>
                <c:pt idx="9" formatCode="#,##0.0">
                  <c:v>1.2659861281780296</c:v>
                </c:pt>
                <c:pt idx="10">
                  <c:v>0</c:v>
                </c:pt>
              </c:numCache>
            </c:numRef>
          </c:val>
        </c:ser>
        <c:dLbls>
          <c:showLegendKey val="0"/>
          <c:showVal val="0"/>
          <c:showCatName val="0"/>
          <c:showSerName val="0"/>
          <c:showPercent val="0"/>
          <c:showBubbleSize val="0"/>
        </c:dLbls>
        <c:axId val="237618688"/>
        <c:axId val="237620608"/>
      </c:areaChart>
      <c:dateAx>
        <c:axId val="237618688"/>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37620608"/>
        <c:crosses val="autoZero"/>
        <c:auto val="0"/>
        <c:lblOffset val="100"/>
        <c:baseTimeUnit val="days"/>
        <c:majorUnit val="10"/>
        <c:majorTimeUnit val="days"/>
      </c:dateAx>
      <c:valAx>
        <c:axId val="23762060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76186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Services</a:t>
                    </a:r>
                    <a:endParaRPr lang="en-US"/>
                  </a:p>
                </c:rich>
              </c:tx>
              <c:dLblPos val="l"/>
              <c:showLegendKey val="0"/>
              <c:showVal val="1"/>
              <c:showCatName val="1"/>
              <c:showSerName val="0"/>
              <c:showPercent val="0"/>
              <c:showBubbleSize val="0"/>
            </c:dLbl>
            <c:dLbl>
              <c:idx val="2"/>
              <c:layout/>
              <c:tx>
                <c:rich>
                  <a:bodyPr/>
                  <a:lstStyle/>
                  <a:p>
                    <a:r>
                      <a:rPr lang="en-US" sz="700"/>
                      <a:t>Industry</a:t>
                    </a:r>
                    <a:endParaRPr lang="en-US"/>
                  </a:p>
                </c:rich>
              </c:tx>
              <c:dLblPos val="l"/>
              <c:showLegendKey val="0"/>
              <c:showVal val="1"/>
              <c:showCatName val="1"/>
              <c:showSerName val="0"/>
              <c:showPercent val="0"/>
              <c:showBubbleSize val="0"/>
            </c:dLbl>
            <c:dLbl>
              <c:idx val="3"/>
              <c:tx>
                <c:rich>
                  <a:bodyPr/>
                  <a:lstStyle/>
                  <a:p>
                    <a:r>
                      <a:rPr lang="en-US" sz="700"/>
                      <a:t>Distribution</a:t>
                    </a:r>
                    <a:endParaRPr lang="en-US"/>
                  </a:p>
                </c:rich>
              </c:tx>
              <c:dLblPos val="l"/>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b"/>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Bangladesh!$E$7:$E$9</c:f>
              <c:numCache>
                <c:formatCode>#,##0.0</c:formatCode>
                <c:ptCount val="3"/>
                <c:pt idx="0">
                  <c:v>0.48099998474121103</c:v>
                </c:pt>
                <c:pt idx="1">
                  <c:v>0.85499999999999998</c:v>
                </c:pt>
                <c:pt idx="2">
                  <c:v>1</c:v>
                </c:pt>
              </c:numCache>
            </c:numRef>
          </c:xVal>
          <c:yVal>
            <c:numRef>
              <c:f>Bangladesh!$F$7:$F$9</c:f>
              <c:numCache>
                <c:formatCode>#,##0.0</c:formatCode>
                <c:ptCount val="3"/>
                <c:pt idx="0">
                  <c:v>0.4187532957692533</c:v>
                </c:pt>
                <c:pt idx="1">
                  <c:v>1.4073307471339342</c:v>
                </c:pt>
                <c:pt idx="2">
                  <c:v>1.8775031049820905</c:v>
                </c:pt>
              </c:numCache>
            </c:numRef>
          </c:yVal>
          <c:smooth val="0"/>
        </c:ser>
        <c:dLbls>
          <c:showLegendKey val="0"/>
          <c:showVal val="1"/>
          <c:showCatName val="0"/>
          <c:showSerName val="0"/>
          <c:showPercent val="0"/>
          <c:showBubbleSize val="0"/>
        </c:dLbls>
        <c:axId val="358869248"/>
        <c:axId val="360628992"/>
      </c:scatterChart>
      <c:valAx>
        <c:axId val="35886924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60628992"/>
        <c:crosses val="autoZero"/>
        <c:crossBetween val="midCat"/>
      </c:valAx>
      <c:valAx>
        <c:axId val="36062899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35886924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Kyrgyz2!$I$6</c:f>
              <c:strCache>
                <c:ptCount val="1"/>
                <c:pt idx="0">
                  <c:v>Construction</c:v>
                </c:pt>
              </c:strCache>
            </c:strRef>
          </c:tx>
          <c:spPr>
            <a:solidFill>
              <a:srgbClr val="13CF44"/>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Kyrgyz2!$I$7:$I$28</c:f>
              <c:numCache>
                <c:formatCode>#,##0.0</c:formatCode>
                <c:ptCount val="22"/>
                <c:pt idx="0" formatCode="General">
                  <c:v>0</c:v>
                </c:pt>
                <c:pt idx="1">
                  <c:v>0.47762347696507285</c:v>
                </c:pt>
                <c:pt idx="2">
                  <c:v>0.47762347696507285</c:v>
                </c:pt>
                <c:pt idx="3">
                  <c:v>0.47762347696507285</c:v>
                </c:pt>
                <c:pt idx="4" formatCode="General">
                  <c:v>0</c:v>
                </c:pt>
              </c:numCache>
            </c:numRef>
          </c:val>
        </c:ser>
        <c:ser>
          <c:idx val="1"/>
          <c:order val="1"/>
          <c:tx>
            <c:strRef>
              <c:f>Kyrgyz2!$J$6</c:f>
              <c:strCache>
                <c:ptCount val="1"/>
                <c:pt idx="0">
                  <c:v>Other</c:v>
                </c:pt>
              </c:strCache>
            </c:strRef>
          </c:tx>
          <c:spPr>
            <a:solidFill>
              <a:srgbClr val="6666FF"/>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Kyrgyz2!$J$7:$J$28</c:f>
              <c:numCache>
                <c:formatCode>General</c:formatCode>
                <c:ptCount val="22"/>
                <c:pt idx="3">
                  <c:v>0</c:v>
                </c:pt>
                <c:pt idx="4" formatCode="#,##0.000">
                  <c:v>0.6621032931826113</c:v>
                </c:pt>
                <c:pt idx="5" formatCode="#,##0.000">
                  <c:v>0.6621032931826113</c:v>
                </c:pt>
                <c:pt idx="6" formatCode="#,##0.000">
                  <c:v>0.6621032931826113</c:v>
                </c:pt>
                <c:pt idx="7">
                  <c:v>0</c:v>
                </c:pt>
              </c:numCache>
            </c:numRef>
          </c:val>
        </c:ser>
        <c:ser>
          <c:idx val="2"/>
          <c:order val="2"/>
          <c:tx>
            <c:strRef>
              <c:f>Kyrgyz2!$K$6</c:f>
              <c:strCache>
                <c:ptCount val="1"/>
                <c:pt idx="0">
                  <c:v>Agriculture</c:v>
                </c:pt>
              </c:strCache>
            </c:strRef>
          </c:tx>
          <c:spPr>
            <a:solidFill>
              <a:srgbClr val="CC6600"/>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Kyrgyz2!$K$7:$K$28</c:f>
              <c:numCache>
                <c:formatCode>General</c:formatCode>
                <c:ptCount val="22"/>
                <c:pt idx="6">
                  <c:v>0</c:v>
                </c:pt>
                <c:pt idx="7" formatCode="#,##0.000">
                  <c:v>0.76063244249809447</c:v>
                </c:pt>
                <c:pt idx="8" formatCode="#,##0.000">
                  <c:v>0.76063244249809447</c:v>
                </c:pt>
                <c:pt idx="9" formatCode="#,##0.000">
                  <c:v>0.76063244249809447</c:v>
                </c:pt>
                <c:pt idx="10">
                  <c:v>0</c:v>
                </c:pt>
              </c:numCache>
            </c:numRef>
          </c:val>
        </c:ser>
        <c:ser>
          <c:idx val="3"/>
          <c:order val="3"/>
          <c:tx>
            <c:strRef>
              <c:f>Kyrgyz2!$L$6</c:f>
              <c:strCache>
                <c:ptCount val="1"/>
                <c:pt idx="0">
                  <c:v>Wholesale, retail, hotels</c:v>
                </c:pt>
              </c:strCache>
            </c:strRef>
          </c:tx>
          <c:spPr>
            <a:solidFill>
              <a:srgbClr val="FF00FF"/>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Kyrgyz2!$L$7:$L$28</c:f>
              <c:numCache>
                <c:formatCode>General</c:formatCode>
                <c:ptCount val="22"/>
                <c:pt idx="9">
                  <c:v>0</c:v>
                </c:pt>
                <c:pt idx="10" formatCode="#,##0.0">
                  <c:v>1.293485263085461</c:v>
                </c:pt>
                <c:pt idx="11" formatCode="#,##0.0">
                  <c:v>1.293485263085461</c:v>
                </c:pt>
                <c:pt idx="12" formatCode="#,##0.0">
                  <c:v>1.293485263085461</c:v>
                </c:pt>
                <c:pt idx="13">
                  <c:v>0</c:v>
                </c:pt>
              </c:numCache>
            </c:numRef>
          </c:val>
        </c:ser>
        <c:ser>
          <c:idx val="4"/>
          <c:order val="4"/>
          <c:tx>
            <c:strRef>
              <c:f>Kyrgyz2!$M$6</c:f>
              <c:strCache>
                <c:ptCount val="1"/>
                <c:pt idx="0">
                  <c:v>Manufacturing</c:v>
                </c:pt>
              </c:strCache>
            </c:strRef>
          </c:tx>
          <c:spPr>
            <a:solidFill>
              <a:srgbClr val="66FFFF"/>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Kyrgyz2!$M$7:$M$28</c:f>
              <c:numCache>
                <c:formatCode>General</c:formatCode>
                <c:ptCount val="22"/>
                <c:pt idx="12">
                  <c:v>0</c:v>
                </c:pt>
                <c:pt idx="13" formatCode="#,##0.0">
                  <c:v>1.680249581488634</c:v>
                </c:pt>
                <c:pt idx="14" formatCode="#,##0.0">
                  <c:v>1.680249581488634</c:v>
                </c:pt>
                <c:pt idx="15" formatCode="#,##0.0">
                  <c:v>1.680249581488634</c:v>
                </c:pt>
                <c:pt idx="16">
                  <c:v>0</c:v>
                </c:pt>
              </c:numCache>
            </c:numRef>
          </c:val>
        </c:ser>
        <c:ser>
          <c:idx val="5"/>
          <c:order val="5"/>
          <c:tx>
            <c:strRef>
              <c:f>Kyrgyz2!$N$6</c:f>
              <c:strCache>
                <c:ptCount val="1"/>
                <c:pt idx="0">
                  <c:v>Mining &amp; utilities</c:v>
                </c:pt>
              </c:strCache>
            </c:strRef>
          </c:tx>
          <c:spPr>
            <a:solidFill>
              <a:srgbClr val="000000"/>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Kyrgyz2!$N$7:$N$28</c:f>
              <c:numCache>
                <c:formatCode>General</c:formatCode>
                <c:ptCount val="22"/>
                <c:pt idx="15">
                  <c:v>0</c:v>
                </c:pt>
                <c:pt idx="16" formatCode="#,##0.0">
                  <c:v>1.8646253440778051</c:v>
                </c:pt>
                <c:pt idx="17" formatCode="#,##0.0">
                  <c:v>1.8646253440778051</c:v>
                </c:pt>
                <c:pt idx="18" formatCode="#,##0.0">
                  <c:v>1.8646253440778051</c:v>
                </c:pt>
                <c:pt idx="19">
                  <c:v>0</c:v>
                </c:pt>
              </c:numCache>
            </c:numRef>
          </c:val>
        </c:ser>
        <c:ser>
          <c:idx val="6"/>
          <c:order val="6"/>
          <c:tx>
            <c:strRef>
              <c:f>Kyrgyz2!$O$6</c:f>
              <c:strCache>
                <c:ptCount val="1"/>
                <c:pt idx="0">
                  <c:v>Transport, storage, comms</c:v>
                </c:pt>
              </c:strCache>
            </c:strRef>
          </c:tx>
          <c:spPr>
            <a:solidFill>
              <a:srgbClr val="FFFF00"/>
            </a:solidFill>
            <a:ln w="3175">
              <a:solidFill>
                <a:schemeClr val="bg1">
                  <a:lumMod val="50000"/>
                </a:schemeClr>
              </a:solidFill>
            </a:ln>
          </c:spPr>
          <c:cat>
            <c:numRef>
              <c:f>Kyrgyz2!$H$7:$H$28</c:f>
              <c:numCache>
                <c:formatCode>0.00</c:formatCode>
                <c:ptCount val="22"/>
                <c:pt idx="0">
                  <c:v>0</c:v>
                </c:pt>
                <c:pt idx="1">
                  <c:v>0</c:v>
                </c:pt>
                <c:pt idx="2">
                  <c:v>5.3997488488907495</c:v>
                </c:pt>
                <c:pt idx="3">
                  <c:v>10.799497697781499</c:v>
                </c:pt>
                <c:pt idx="4">
                  <c:v>10.799497697781499</c:v>
                </c:pt>
                <c:pt idx="5">
                  <c:v>21.473419840937627</c:v>
                </c:pt>
                <c:pt idx="6">
                  <c:v>32.147341984093757</c:v>
                </c:pt>
                <c:pt idx="7">
                  <c:v>32.147341984093757</c:v>
                </c:pt>
                <c:pt idx="8">
                  <c:v>47.969861866889907</c:v>
                </c:pt>
                <c:pt idx="9">
                  <c:v>63.792381749686058</c:v>
                </c:pt>
                <c:pt idx="10">
                  <c:v>63.792381749686058</c:v>
                </c:pt>
                <c:pt idx="11">
                  <c:v>73.503557974047709</c:v>
                </c:pt>
                <c:pt idx="12">
                  <c:v>83.214734198409374</c:v>
                </c:pt>
                <c:pt idx="13">
                  <c:v>83.214734198409374</c:v>
                </c:pt>
                <c:pt idx="14">
                  <c:v>86.688991209711162</c:v>
                </c:pt>
                <c:pt idx="15">
                  <c:v>90.163248221012964</c:v>
                </c:pt>
                <c:pt idx="16">
                  <c:v>90.163248221012964</c:v>
                </c:pt>
                <c:pt idx="17">
                  <c:v>91.377145249058174</c:v>
                </c:pt>
                <c:pt idx="18">
                  <c:v>92.591042277103384</c:v>
                </c:pt>
                <c:pt idx="19">
                  <c:v>92.591042277103384</c:v>
                </c:pt>
                <c:pt idx="20">
                  <c:v>96.295521138551692</c:v>
                </c:pt>
                <c:pt idx="21">
                  <c:v>100</c:v>
                </c:pt>
              </c:numCache>
            </c:numRef>
          </c:cat>
          <c:val>
            <c:numRef>
              <c:f>Kyrgyz2!$O$7:$O$28</c:f>
              <c:numCache>
                <c:formatCode>General</c:formatCode>
                <c:ptCount val="22"/>
                <c:pt idx="18">
                  <c:v>0</c:v>
                </c:pt>
                <c:pt idx="19" formatCode="#,##0.0">
                  <c:v>2.0667540922940111</c:v>
                </c:pt>
                <c:pt idx="20" formatCode="#,##0.0">
                  <c:v>2.0667540922940111</c:v>
                </c:pt>
                <c:pt idx="21" formatCode="#,##0.0">
                  <c:v>2.0667540922940111</c:v>
                </c:pt>
              </c:numCache>
            </c:numRef>
          </c:val>
        </c:ser>
        <c:dLbls>
          <c:showLegendKey val="0"/>
          <c:showVal val="0"/>
          <c:showCatName val="0"/>
          <c:showSerName val="0"/>
          <c:showPercent val="0"/>
          <c:showBubbleSize val="0"/>
        </c:dLbls>
        <c:axId val="237394176"/>
        <c:axId val="237416832"/>
      </c:areaChart>
      <c:dateAx>
        <c:axId val="23739417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7416832"/>
        <c:crosses val="autoZero"/>
        <c:auto val="0"/>
        <c:lblOffset val="100"/>
        <c:baseTimeUnit val="days"/>
        <c:majorUnit val="10"/>
        <c:majorTimeUnit val="days"/>
      </c:dateAx>
      <c:valAx>
        <c:axId val="23741683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739417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Services</a:t>
                    </a:r>
                  </a:p>
                </c:rich>
              </c:tx>
              <c:dLblPos val="l"/>
              <c:showLegendKey val="0"/>
              <c:showVal val="1"/>
              <c:showCatName val="1"/>
              <c:showSerName val="1"/>
              <c:showPercent val="0"/>
              <c:showBubbleSize val="0"/>
            </c:dLbl>
            <c:dLbl>
              <c:idx val="1"/>
              <c:layout/>
              <c:tx>
                <c:rich>
                  <a:bodyPr/>
                  <a:lstStyle/>
                  <a:p>
                    <a:r>
                      <a:rPr lang="en-US"/>
                      <a:t>Industry</a:t>
                    </a:r>
                  </a:p>
                </c:rich>
              </c:tx>
              <c:dLblPos val="l"/>
              <c:showLegendKey val="0"/>
              <c:showVal val="1"/>
              <c:showCatName val="1"/>
              <c:showSerName val="1"/>
              <c:showPercent val="0"/>
              <c:showBubbleSize val="0"/>
            </c:dLbl>
            <c:dLbl>
              <c:idx val="2"/>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Liberia!$E$7:$E$9</c:f>
              <c:numCache>
                <c:formatCode>#,##0.0</c:formatCode>
                <c:ptCount val="3"/>
                <c:pt idx="0">
                  <c:v>0.41900001525878899</c:v>
                </c:pt>
                <c:pt idx="1">
                  <c:v>0.51100001335144041</c:v>
                </c:pt>
                <c:pt idx="2">
                  <c:v>1.0000000286102293</c:v>
                </c:pt>
              </c:numCache>
            </c:numRef>
          </c:xVal>
          <c:yVal>
            <c:numRef>
              <c:f>Liberia!$F$7:$F$9</c:f>
              <c:numCache>
                <c:formatCode>#,##0.0</c:formatCode>
                <c:ptCount val="3"/>
                <c:pt idx="0">
                  <c:v>0.66661942855955258</c:v>
                </c:pt>
                <c:pt idx="1">
                  <c:v>0.85096525864968064</c:v>
                </c:pt>
                <c:pt idx="2">
                  <c:v>1.3136965788213499</c:v>
                </c:pt>
              </c:numCache>
            </c:numRef>
          </c:yVal>
          <c:smooth val="0"/>
        </c:ser>
        <c:dLbls>
          <c:showLegendKey val="0"/>
          <c:showVal val="1"/>
          <c:showCatName val="0"/>
          <c:showSerName val="0"/>
          <c:showPercent val="0"/>
          <c:showBubbleSize val="0"/>
        </c:dLbls>
        <c:axId val="237946368"/>
        <c:axId val="238433792"/>
      </c:scatterChart>
      <c:valAx>
        <c:axId val="23794636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38433792"/>
        <c:crosses val="autoZero"/>
        <c:crossBetween val="midCat"/>
      </c:valAx>
      <c:valAx>
        <c:axId val="23843379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3794636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Liberia!$I$6</c:f>
              <c:strCache>
                <c:ptCount val="1"/>
                <c:pt idx="0">
                  <c:v>Services</c:v>
                </c:pt>
              </c:strCache>
            </c:strRef>
          </c:tx>
          <c:spPr>
            <a:solidFill>
              <a:schemeClr val="accent1"/>
            </a:solidFill>
          </c:spPr>
          <c:cat>
            <c:numRef>
              <c:f>Liberia!$H$7:$H$17</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Liberia!$I$7:$I$17</c:f>
              <c:numCache>
                <c:formatCode>#,##0.0</c:formatCode>
                <c:ptCount val="11"/>
                <c:pt idx="0" formatCode="General">
                  <c:v>0</c:v>
                </c:pt>
                <c:pt idx="1">
                  <c:v>0.66661942855955258</c:v>
                </c:pt>
                <c:pt idx="2">
                  <c:v>0.66661942855955258</c:v>
                </c:pt>
                <c:pt idx="3">
                  <c:v>0.66661942855955258</c:v>
                </c:pt>
                <c:pt idx="4" formatCode="General">
                  <c:v>0</c:v>
                </c:pt>
              </c:numCache>
            </c:numRef>
          </c:val>
        </c:ser>
        <c:ser>
          <c:idx val="1"/>
          <c:order val="1"/>
          <c:tx>
            <c:strRef>
              <c:f>Liberia!$J$6</c:f>
              <c:strCache>
                <c:ptCount val="1"/>
                <c:pt idx="0">
                  <c:v>Industry</c:v>
                </c:pt>
              </c:strCache>
            </c:strRef>
          </c:tx>
          <c:spPr>
            <a:solidFill>
              <a:schemeClr val="accent6"/>
            </a:solidFill>
          </c:spPr>
          <c:cat>
            <c:numRef>
              <c:f>Liberia!$H$7:$H$17</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Liberia!$J$7:$J$17</c:f>
              <c:numCache>
                <c:formatCode>General</c:formatCode>
                <c:ptCount val="11"/>
                <c:pt idx="3">
                  <c:v>0</c:v>
                </c:pt>
                <c:pt idx="4" formatCode="#,##0.0">
                  <c:v>0.85096525864968064</c:v>
                </c:pt>
                <c:pt idx="5" formatCode="#,##0.0">
                  <c:v>0.85096525864968064</c:v>
                </c:pt>
                <c:pt idx="6" formatCode="#,##0.0">
                  <c:v>0.85096525864968064</c:v>
                </c:pt>
                <c:pt idx="7">
                  <c:v>0</c:v>
                </c:pt>
              </c:numCache>
            </c:numRef>
          </c:val>
        </c:ser>
        <c:ser>
          <c:idx val="2"/>
          <c:order val="2"/>
          <c:tx>
            <c:strRef>
              <c:f>Liberia!$K$6</c:f>
              <c:strCache>
                <c:ptCount val="1"/>
                <c:pt idx="0">
                  <c:v>Agriculture</c:v>
                </c:pt>
              </c:strCache>
            </c:strRef>
          </c:tx>
          <c:spPr>
            <a:solidFill>
              <a:schemeClr val="bg1">
                <a:lumMod val="75000"/>
              </a:schemeClr>
            </a:solidFill>
          </c:spPr>
          <c:cat>
            <c:numRef>
              <c:f>Liberia!$H$7:$H$17</c:f>
              <c:numCache>
                <c:formatCode>0.00</c:formatCode>
                <c:ptCount val="11"/>
                <c:pt idx="0">
                  <c:v>0</c:v>
                </c:pt>
                <c:pt idx="1">
                  <c:v>0</c:v>
                </c:pt>
                <c:pt idx="2">
                  <c:v>20.95000076293945</c:v>
                </c:pt>
                <c:pt idx="3">
                  <c:v>41.900001525878899</c:v>
                </c:pt>
                <c:pt idx="4">
                  <c:v>41.900001525878899</c:v>
                </c:pt>
                <c:pt idx="5">
                  <c:v>46.500001430511475</c:v>
                </c:pt>
                <c:pt idx="6">
                  <c:v>51.100001335144043</c:v>
                </c:pt>
                <c:pt idx="7">
                  <c:v>51.100001335144043</c:v>
                </c:pt>
                <c:pt idx="8">
                  <c:v>75.550002098083496</c:v>
                </c:pt>
                <c:pt idx="9">
                  <c:v>100.00000286102294</c:v>
                </c:pt>
                <c:pt idx="10">
                  <c:v>100.00000286102294</c:v>
                </c:pt>
              </c:numCache>
            </c:numRef>
          </c:cat>
          <c:val>
            <c:numRef>
              <c:f>Liberia!$K$7:$K$17</c:f>
              <c:numCache>
                <c:formatCode>General</c:formatCode>
                <c:ptCount val="11"/>
                <c:pt idx="6">
                  <c:v>0</c:v>
                </c:pt>
                <c:pt idx="7" formatCode="#,##0.0">
                  <c:v>1.3136965788213499</c:v>
                </c:pt>
                <c:pt idx="8" formatCode="#,##0.0">
                  <c:v>1.3136965788213499</c:v>
                </c:pt>
                <c:pt idx="9" formatCode="#,##0.0">
                  <c:v>1.3136965788213499</c:v>
                </c:pt>
                <c:pt idx="10">
                  <c:v>0</c:v>
                </c:pt>
              </c:numCache>
            </c:numRef>
          </c:val>
        </c:ser>
        <c:dLbls>
          <c:showLegendKey val="0"/>
          <c:showVal val="0"/>
          <c:showCatName val="0"/>
          <c:showSerName val="0"/>
          <c:showPercent val="0"/>
          <c:showBubbleSize val="0"/>
        </c:dLbls>
        <c:axId val="238460288"/>
        <c:axId val="230426112"/>
      </c:areaChart>
      <c:dateAx>
        <c:axId val="238460288"/>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30426112"/>
        <c:crosses val="autoZero"/>
        <c:auto val="0"/>
        <c:lblOffset val="100"/>
        <c:baseTimeUnit val="days"/>
        <c:majorUnit val="10"/>
        <c:majorTimeUnit val="days"/>
      </c:dateAx>
      <c:valAx>
        <c:axId val="23042611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84602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Liberia2!$I$6</c:f>
              <c:strCache>
                <c:ptCount val="1"/>
                <c:pt idx="0">
                  <c:v>Wholesale, retail, hotels</c:v>
                </c:pt>
              </c:strCache>
            </c:strRef>
          </c:tx>
          <c:spPr>
            <a:solidFill>
              <a:srgbClr val="13CF44"/>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Liberia2!$I$7:$I$28</c:f>
              <c:numCache>
                <c:formatCode>#,##0.0</c:formatCode>
                <c:ptCount val="22"/>
                <c:pt idx="0" formatCode="General">
                  <c:v>0</c:v>
                </c:pt>
                <c:pt idx="1">
                  <c:v>0.15945322249260208</c:v>
                </c:pt>
                <c:pt idx="2">
                  <c:v>0.15945322249260208</c:v>
                </c:pt>
                <c:pt idx="3">
                  <c:v>0.15945322249260208</c:v>
                </c:pt>
                <c:pt idx="4" formatCode="General">
                  <c:v>0</c:v>
                </c:pt>
              </c:numCache>
            </c:numRef>
          </c:val>
        </c:ser>
        <c:ser>
          <c:idx val="1"/>
          <c:order val="1"/>
          <c:tx>
            <c:strRef>
              <c:f>Liberia2!$J$6</c:f>
              <c:strCache>
                <c:ptCount val="1"/>
                <c:pt idx="0">
                  <c:v>Other</c:v>
                </c:pt>
              </c:strCache>
            </c:strRef>
          </c:tx>
          <c:spPr>
            <a:solidFill>
              <a:srgbClr val="6666FF"/>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Liberia2!$J$7:$J$28</c:f>
              <c:numCache>
                <c:formatCode>General</c:formatCode>
                <c:ptCount val="22"/>
                <c:pt idx="3">
                  <c:v>0</c:v>
                </c:pt>
                <c:pt idx="4" formatCode="#,##0.000">
                  <c:v>0.6001303399514567</c:v>
                </c:pt>
                <c:pt idx="5" formatCode="#,##0.000">
                  <c:v>0.6001303399514567</c:v>
                </c:pt>
                <c:pt idx="6" formatCode="#,##0.000">
                  <c:v>0.6001303399514567</c:v>
                </c:pt>
                <c:pt idx="7">
                  <c:v>0</c:v>
                </c:pt>
              </c:numCache>
            </c:numRef>
          </c:val>
        </c:ser>
        <c:ser>
          <c:idx val="2"/>
          <c:order val="2"/>
          <c:tx>
            <c:strRef>
              <c:f>Liberia2!$K$6</c:f>
              <c:strCache>
                <c:ptCount val="1"/>
                <c:pt idx="0">
                  <c:v>Construction</c:v>
                </c:pt>
              </c:strCache>
            </c:strRef>
          </c:tx>
          <c:spPr>
            <a:solidFill>
              <a:srgbClr val="CC6600"/>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Liberia2!$K$7:$K$28</c:f>
              <c:numCache>
                <c:formatCode>General</c:formatCode>
                <c:ptCount val="22"/>
                <c:pt idx="6">
                  <c:v>0</c:v>
                </c:pt>
                <c:pt idx="7" formatCode="#,##0.000">
                  <c:v>0.82397758875864024</c:v>
                </c:pt>
                <c:pt idx="8" formatCode="#,##0.000">
                  <c:v>0.82397758875864024</c:v>
                </c:pt>
                <c:pt idx="9" formatCode="#,##0.000">
                  <c:v>0.82397758875864024</c:v>
                </c:pt>
                <c:pt idx="10">
                  <c:v>0</c:v>
                </c:pt>
              </c:numCache>
            </c:numRef>
          </c:val>
        </c:ser>
        <c:ser>
          <c:idx val="3"/>
          <c:order val="3"/>
          <c:tx>
            <c:strRef>
              <c:f>Liberia2!$L$6</c:f>
              <c:strCache>
                <c:ptCount val="1"/>
                <c:pt idx="0">
                  <c:v>Manufacturing</c:v>
                </c:pt>
              </c:strCache>
            </c:strRef>
          </c:tx>
          <c:spPr>
            <a:solidFill>
              <a:srgbClr val="FF00FF"/>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Liberia2!$L$7:$L$28</c:f>
              <c:numCache>
                <c:formatCode>General</c:formatCode>
                <c:ptCount val="22"/>
                <c:pt idx="9">
                  <c:v>0</c:v>
                </c:pt>
                <c:pt idx="10" formatCode="#,##0.0">
                  <c:v>0.88485063004306419</c:v>
                </c:pt>
                <c:pt idx="11" formatCode="#,##0.0">
                  <c:v>0.88485063004306419</c:v>
                </c:pt>
                <c:pt idx="12" formatCode="#,##0.0">
                  <c:v>0.88485063004306419</c:v>
                </c:pt>
                <c:pt idx="13">
                  <c:v>0</c:v>
                </c:pt>
              </c:numCache>
            </c:numRef>
          </c:val>
        </c:ser>
        <c:ser>
          <c:idx val="4"/>
          <c:order val="4"/>
          <c:tx>
            <c:strRef>
              <c:f>Liberia2!$M$6</c:f>
              <c:strCache>
                <c:ptCount val="1"/>
                <c:pt idx="0">
                  <c:v>Transport, storage, comms</c:v>
                </c:pt>
              </c:strCache>
            </c:strRef>
          </c:tx>
          <c:spPr>
            <a:solidFill>
              <a:srgbClr val="66FFFF"/>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Liberia2!$M$7:$M$28</c:f>
              <c:numCache>
                <c:formatCode>General</c:formatCode>
                <c:ptCount val="22"/>
                <c:pt idx="12">
                  <c:v>0</c:v>
                </c:pt>
                <c:pt idx="13" formatCode="#,##0.0">
                  <c:v>1.6115207746414584</c:v>
                </c:pt>
                <c:pt idx="14" formatCode="#,##0.0">
                  <c:v>1.6115207746414584</c:v>
                </c:pt>
                <c:pt idx="15" formatCode="#,##0.0">
                  <c:v>1.6115207746414584</c:v>
                </c:pt>
                <c:pt idx="16">
                  <c:v>0</c:v>
                </c:pt>
              </c:numCache>
            </c:numRef>
          </c:val>
        </c:ser>
        <c:ser>
          <c:idx val="5"/>
          <c:order val="5"/>
          <c:tx>
            <c:strRef>
              <c:f>Liberia2!$N$6</c:f>
              <c:strCache>
                <c:ptCount val="1"/>
                <c:pt idx="0">
                  <c:v>Agriculture</c:v>
                </c:pt>
              </c:strCache>
            </c:strRef>
          </c:tx>
          <c:spPr>
            <a:solidFill>
              <a:srgbClr val="000000"/>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Liberia2!$N$7:$N$28</c:f>
              <c:numCache>
                <c:formatCode>General</c:formatCode>
                <c:ptCount val="22"/>
                <c:pt idx="15">
                  <c:v>0</c:v>
                </c:pt>
                <c:pt idx="16" formatCode="#,##0.0">
                  <c:v>1.7128886039299345</c:v>
                </c:pt>
                <c:pt idx="17" formatCode="#,##0.0">
                  <c:v>1.7128886039299345</c:v>
                </c:pt>
                <c:pt idx="18" formatCode="#,##0.0">
                  <c:v>1.7128886039299345</c:v>
                </c:pt>
                <c:pt idx="19">
                  <c:v>0</c:v>
                </c:pt>
              </c:numCache>
            </c:numRef>
          </c:val>
        </c:ser>
        <c:ser>
          <c:idx val="6"/>
          <c:order val="6"/>
          <c:tx>
            <c:strRef>
              <c:f>Liberia2!$O$6</c:f>
              <c:strCache>
                <c:ptCount val="1"/>
                <c:pt idx="0">
                  <c:v>Mining &amp; utilities</c:v>
                </c:pt>
              </c:strCache>
            </c:strRef>
          </c:tx>
          <c:spPr>
            <a:solidFill>
              <a:srgbClr val="FFFF00"/>
            </a:solidFill>
            <a:ln w="3175">
              <a:solidFill>
                <a:schemeClr val="bg1">
                  <a:lumMod val="50000"/>
                </a:schemeClr>
              </a:solidFill>
            </a:ln>
          </c:spPr>
          <c:cat>
            <c:numRef>
              <c:f>Liberia2!$H$7:$H$28</c:f>
              <c:numCache>
                <c:formatCode>0.00</c:formatCode>
                <c:ptCount val="22"/>
                <c:pt idx="0">
                  <c:v>0</c:v>
                </c:pt>
                <c:pt idx="1">
                  <c:v>0</c:v>
                </c:pt>
                <c:pt idx="2">
                  <c:v>15.440165061898211</c:v>
                </c:pt>
                <c:pt idx="3">
                  <c:v>30.880330123796423</c:v>
                </c:pt>
                <c:pt idx="4">
                  <c:v>30.880330123796423</c:v>
                </c:pt>
                <c:pt idx="5">
                  <c:v>37.757909215955983</c:v>
                </c:pt>
                <c:pt idx="6">
                  <c:v>44.635488308115548</c:v>
                </c:pt>
                <c:pt idx="7">
                  <c:v>44.635488308115548</c:v>
                </c:pt>
                <c:pt idx="8">
                  <c:v>46.217331499312245</c:v>
                </c:pt>
                <c:pt idx="9">
                  <c:v>47.799174690508941</c:v>
                </c:pt>
                <c:pt idx="10">
                  <c:v>47.799174690508941</c:v>
                </c:pt>
                <c:pt idx="11">
                  <c:v>51.031636863823934</c:v>
                </c:pt>
                <c:pt idx="12">
                  <c:v>54.264099037138934</c:v>
                </c:pt>
                <c:pt idx="13">
                  <c:v>54.264099037138934</c:v>
                </c:pt>
                <c:pt idx="14">
                  <c:v>55.949105914718032</c:v>
                </c:pt>
                <c:pt idx="15">
                  <c:v>57.634112792297124</c:v>
                </c:pt>
                <c:pt idx="16">
                  <c:v>57.634112792297124</c:v>
                </c:pt>
                <c:pt idx="17">
                  <c:v>78.094910591471816</c:v>
                </c:pt>
                <c:pt idx="18">
                  <c:v>98.555708390646515</c:v>
                </c:pt>
                <c:pt idx="19">
                  <c:v>98.555708390646515</c:v>
                </c:pt>
                <c:pt idx="20">
                  <c:v>99.277854195323272</c:v>
                </c:pt>
                <c:pt idx="21">
                  <c:v>100.00000000000003</c:v>
                </c:pt>
              </c:numCache>
            </c:numRef>
          </c:cat>
          <c:val>
            <c:numRef>
              <c:f>Liberia2!$O$7:$O$28</c:f>
              <c:numCache>
                <c:formatCode>General</c:formatCode>
                <c:ptCount val="22"/>
                <c:pt idx="18">
                  <c:v>0</c:v>
                </c:pt>
                <c:pt idx="19" formatCode="#,##0.0">
                  <c:v>2.0555842622782046</c:v>
                </c:pt>
                <c:pt idx="20" formatCode="#,##0.0">
                  <c:v>2.0555842622782046</c:v>
                </c:pt>
                <c:pt idx="21" formatCode="#,##0.0">
                  <c:v>2.0555842622782046</c:v>
                </c:pt>
              </c:numCache>
            </c:numRef>
          </c:val>
        </c:ser>
        <c:dLbls>
          <c:showLegendKey val="0"/>
          <c:showVal val="0"/>
          <c:showCatName val="0"/>
          <c:showSerName val="0"/>
          <c:showPercent val="0"/>
          <c:showBubbleSize val="0"/>
        </c:dLbls>
        <c:axId val="238600576"/>
        <c:axId val="238602496"/>
      </c:areaChart>
      <c:dateAx>
        <c:axId val="23860057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8602496"/>
        <c:crosses val="autoZero"/>
        <c:auto val="0"/>
        <c:lblOffset val="100"/>
        <c:baseTimeUnit val="days"/>
        <c:majorUnit val="10"/>
        <c:majorTimeUnit val="days"/>
      </c:dateAx>
      <c:valAx>
        <c:axId val="23860249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860057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Govt services</a:t>
                    </a:r>
                    <a:endParaRPr lang="en-US"/>
                  </a:p>
                </c:rich>
              </c:tx>
              <c:dLblPos val="t"/>
              <c:showLegendKey val="0"/>
              <c:showVal val="1"/>
              <c:showCatName val="1"/>
              <c:showSerName val="0"/>
              <c:showPercent val="0"/>
              <c:showBubbleSize val="0"/>
            </c:dLbl>
            <c:dLbl>
              <c:idx val="2"/>
              <c:layout/>
              <c:tx>
                <c:rich>
                  <a:bodyPr/>
                  <a:lstStyle/>
                  <a:p>
                    <a:r>
                      <a:rPr lang="en-US" sz="700"/>
                      <a:t>Other industry</a:t>
                    </a:r>
                    <a:endParaRPr lang="en-US"/>
                  </a:p>
                </c:rich>
              </c:tx>
              <c:dLblPos val="r"/>
              <c:showLegendKey val="0"/>
              <c:showVal val="1"/>
              <c:showCatName val="1"/>
              <c:showSerName val="0"/>
              <c:showPercent val="0"/>
              <c:showBubbleSize val="0"/>
            </c:dLbl>
            <c:dLbl>
              <c:idx val="3"/>
              <c:layout/>
              <c:tx>
                <c:rich>
                  <a:bodyPr/>
                  <a:lstStyle/>
                  <a:p>
                    <a:r>
                      <a:rPr lang="en-US" sz="700"/>
                      <a:t>Distribution</a:t>
                    </a:r>
                    <a:endParaRPr lang="en-US"/>
                  </a:p>
                </c:rich>
              </c:tx>
              <c:dLblPos val="l"/>
              <c:showLegendKey val="0"/>
              <c:showVal val="1"/>
              <c:showCatName val="1"/>
              <c:showSerName val="0"/>
              <c:showPercent val="0"/>
              <c:showBubbleSize val="0"/>
            </c:dLbl>
            <c:dLbl>
              <c:idx val="4"/>
              <c:layout/>
              <c:tx>
                <c:rich>
                  <a:bodyPr/>
                  <a:lstStyle/>
                  <a:p>
                    <a:r>
                      <a:rPr lang="en-US" sz="700"/>
                      <a:t>Other non-market services</a:t>
                    </a:r>
                    <a:endParaRPr lang="en-US"/>
                  </a:p>
                </c:rich>
              </c:tx>
              <c:dLblPos val="t"/>
              <c:showLegendKey val="0"/>
              <c:showVal val="1"/>
              <c:showCatName val="1"/>
              <c:showSerName val="0"/>
              <c:showPercent val="0"/>
              <c:showBubbleSize val="0"/>
            </c:dLbl>
            <c:dLbl>
              <c:idx val="5"/>
              <c:layout/>
              <c:tx>
                <c:rich>
                  <a:bodyPr/>
                  <a:lstStyle/>
                  <a:p>
                    <a:r>
                      <a:rPr lang="en-US" sz="700"/>
                      <a:t>Manufacturing</a:t>
                    </a:r>
                    <a:endParaRPr lang="en-US"/>
                  </a:p>
                </c:rich>
              </c:tx>
              <c:dLblPos val="b"/>
              <c:showLegendKey val="0"/>
              <c:showVal val="1"/>
              <c:showCatName val="1"/>
              <c:showSerName val="0"/>
              <c:showPercent val="0"/>
              <c:showBubbleSize val="0"/>
            </c:dLbl>
            <c:dLbl>
              <c:idx val="6"/>
              <c:layout/>
              <c:tx>
                <c:rich>
                  <a:bodyPr/>
                  <a:lstStyle/>
                  <a:p>
                    <a:r>
                      <a:rPr lang="en-US" sz="700"/>
                      <a:t>Finance &amp; business</a:t>
                    </a:r>
                    <a:endParaRPr lang="en-US"/>
                  </a:p>
                </c:rich>
              </c:tx>
              <c:dLblPos val="t"/>
              <c:showLegendKey val="0"/>
              <c:showVal val="1"/>
              <c:showCatName val="1"/>
              <c:showSerName val="0"/>
              <c:showPercent val="0"/>
              <c:showBubbleSize val="0"/>
            </c:dLbl>
            <c:dLbl>
              <c:idx val="7"/>
              <c:layout/>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Malawi!$E$7:$E$14</c:f>
              <c:numCache>
                <c:formatCode>#,##0.000</c:formatCode>
                <c:ptCount val="8"/>
                <c:pt idx="0">
                  <c:v>0.65183153231580215</c:v>
                </c:pt>
                <c:pt idx="1">
                  <c:v>0.72373759317852748</c:v>
                </c:pt>
                <c:pt idx="2">
                  <c:v>0.77232812201760803</c:v>
                </c:pt>
                <c:pt idx="3">
                  <c:v>0.92458915739104963</c:v>
                </c:pt>
                <c:pt idx="4">
                  <c:v>0.94713702927660048</c:v>
                </c:pt>
                <c:pt idx="5">
                  <c:v>0.99148248034323927</c:v>
                </c:pt>
                <c:pt idx="6">
                  <c:v>0.99875716885575561</c:v>
                </c:pt>
                <c:pt idx="7">
                  <c:v>0.99999999999999967</c:v>
                </c:pt>
              </c:numCache>
            </c:numRef>
          </c:xVal>
          <c:yVal>
            <c:numRef>
              <c:f>Malawi!$F$7:$F$14</c:f>
              <c:numCache>
                <c:formatCode>#,##0.0</c:formatCode>
                <c:ptCount val="8"/>
                <c:pt idx="0">
                  <c:v>0.45889286219763292</c:v>
                </c:pt>
                <c:pt idx="1">
                  <c:v>1.1063927115161418</c:v>
                </c:pt>
                <c:pt idx="2">
                  <c:v>1.4963647909931366</c:v>
                </c:pt>
                <c:pt idx="3">
                  <c:v>1.8590811942243248</c:v>
                </c:pt>
                <c:pt idx="4">
                  <c:v>2.0699887937694359</c:v>
                </c:pt>
                <c:pt idx="5">
                  <c:v>2.3515977294412753</c:v>
                </c:pt>
                <c:pt idx="6">
                  <c:v>11.489036775119219</c:v>
                </c:pt>
                <c:pt idx="7">
                  <c:v>24.953002615154684</c:v>
                </c:pt>
              </c:numCache>
            </c:numRef>
          </c:yVal>
          <c:smooth val="0"/>
        </c:ser>
        <c:dLbls>
          <c:showLegendKey val="0"/>
          <c:showVal val="1"/>
          <c:showCatName val="0"/>
          <c:showSerName val="0"/>
          <c:showPercent val="0"/>
          <c:showBubbleSize val="0"/>
        </c:dLbls>
        <c:axId val="238560384"/>
        <c:axId val="238615936"/>
      </c:scatterChart>
      <c:valAx>
        <c:axId val="238560384"/>
        <c:scaling>
          <c:orientation val="minMax"/>
          <c:max val="1"/>
          <c:min val="0.60000000000000009"/>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38615936"/>
        <c:crosses val="autoZero"/>
        <c:crossBetween val="midCat"/>
      </c:valAx>
      <c:valAx>
        <c:axId val="238615936"/>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238560384"/>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Malawi!$I$6</c:f>
              <c:strCache>
                <c:ptCount val="1"/>
                <c:pt idx="0">
                  <c:v>Agriculture</c:v>
                </c:pt>
              </c:strCache>
            </c:strRef>
          </c:tx>
          <c:spPr>
            <a:solidFill>
              <a:schemeClr val="accent1"/>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Malawi!$I$7:$I$25</c:f>
              <c:numCache>
                <c:formatCode>#,##0.0</c:formatCode>
                <c:ptCount val="19"/>
                <c:pt idx="0" formatCode="General">
                  <c:v>0</c:v>
                </c:pt>
                <c:pt idx="1">
                  <c:v>0.45889286219763292</c:v>
                </c:pt>
                <c:pt idx="2">
                  <c:v>0.45889286219763292</c:v>
                </c:pt>
                <c:pt idx="3">
                  <c:v>0.45889286219763292</c:v>
                </c:pt>
                <c:pt idx="4" formatCode="General">
                  <c:v>0</c:v>
                </c:pt>
              </c:numCache>
            </c:numRef>
          </c:val>
        </c:ser>
        <c:ser>
          <c:idx val="1"/>
          <c:order val="1"/>
          <c:tx>
            <c:strRef>
              <c:f>Malawi!$J$6</c:f>
              <c:strCache>
                <c:ptCount val="1"/>
                <c:pt idx="0">
                  <c:v>Government services</c:v>
                </c:pt>
              </c:strCache>
            </c:strRef>
          </c:tx>
          <c:spPr>
            <a:solidFill>
              <a:schemeClr val="accent3">
                <a:lumMod val="25000"/>
              </a:schemeClr>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Malawi!$J$7:$J$25</c:f>
              <c:numCache>
                <c:formatCode>General</c:formatCode>
                <c:ptCount val="19"/>
                <c:pt idx="3">
                  <c:v>0</c:v>
                </c:pt>
                <c:pt idx="4" formatCode="#,##0.000">
                  <c:v>1.1063927115161418</c:v>
                </c:pt>
                <c:pt idx="5" formatCode="#,##0.000">
                  <c:v>1.1063927115161418</c:v>
                </c:pt>
                <c:pt idx="6" formatCode="#,##0.000">
                  <c:v>1.1063927115161418</c:v>
                </c:pt>
                <c:pt idx="7">
                  <c:v>0</c:v>
                </c:pt>
              </c:numCache>
            </c:numRef>
          </c:val>
        </c:ser>
        <c:ser>
          <c:idx val="2"/>
          <c:order val="2"/>
          <c:tx>
            <c:strRef>
              <c:f>Malawi!$K$6</c:f>
              <c:strCache>
                <c:ptCount val="1"/>
                <c:pt idx="0">
                  <c:v>Other industry</c:v>
                </c:pt>
              </c:strCache>
            </c:strRef>
          </c:tx>
          <c:spPr>
            <a:solidFill>
              <a:schemeClr val="accent5">
                <a:lumMod val="50000"/>
              </a:schemeClr>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Malawi!$K$7:$K$25</c:f>
              <c:numCache>
                <c:formatCode>General</c:formatCode>
                <c:ptCount val="19"/>
                <c:pt idx="6">
                  <c:v>0</c:v>
                </c:pt>
                <c:pt idx="7" formatCode="#,##0.000">
                  <c:v>1.4963647909931366</c:v>
                </c:pt>
                <c:pt idx="8" formatCode="#,##0.000">
                  <c:v>1.4963647909931366</c:v>
                </c:pt>
                <c:pt idx="9" formatCode="#,##0.000">
                  <c:v>1.4963647909931366</c:v>
                </c:pt>
                <c:pt idx="10">
                  <c:v>0</c:v>
                </c:pt>
              </c:numCache>
            </c:numRef>
          </c:val>
        </c:ser>
        <c:ser>
          <c:idx val="3"/>
          <c:order val="3"/>
          <c:tx>
            <c:strRef>
              <c:f>Malawi!$L$6</c:f>
              <c:strCache>
                <c:ptCount val="1"/>
                <c:pt idx="0">
                  <c:v>Distribution services</c:v>
                </c:pt>
              </c:strCache>
            </c:strRef>
          </c:tx>
          <c:spPr>
            <a:solidFill>
              <a:schemeClr val="accent3"/>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Malawi!$L$7:$L$25</c:f>
              <c:numCache>
                <c:formatCode>General</c:formatCode>
                <c:ptCount val="19"/>
                <c:pt idx="9">
                  <c:v>0</c:v>
                </c:pt>
                <c:pt idx="10" formatCode="#,##0.0">
                  <c:v>1.8590811942243248</c:v>
                </c:pt>
                <c:pt idx="11" formatCode="#,##0.0">
                  <c:v>1.8590811942243248</c:v>
                </c:pt>
                <c:pt idx="12" formatCode="#,##0.0">
                  <c:v>1.8590811942243248</c:v>
                </c:pt>
                <c:pt idx="13">
                  <c:v>0</c:v>
                </c:pt>
              </c:numCache>
            </c:numRef>
          </c:val>
        </c:ser>
        <c:ser>
          <c:idx val="4"/>
          <c:order val="4"/>
          <c:tx>
            <c:strRef>
              <c:f>Malawi!$M$6</c:f>
              <c:strCache>
                <c:ptCount val="1"/>
                <c:pt idx="0">
                  <c:v>Other non market services</c:v>
                </c:pt>
              </c:strCache>
            </c:strRef>
          </c:tx>
          <c:spPr>
            <a:solidFill>
              <a:schemeClr val="accent2"/>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Malawi!$M$7:$M$25</c:f>
              <c:numCache>
                <c:formatCode>General</c:formatCode>
                <c:ptCount val="19"/>
                <c:pt idx="12">
                  <c:v>0</c:v>
                </c:pt>
                <c:pt idx="13" formatCode="#,##0.0">
                  <c:v>2.0699887937694359</c:v>
                </c:pt>
                <c:pt idx="14" formatCode="#,##0.0">
                  <c:v>2.0699887937694359</c:v>
                </c:pt>
                <c:pt idx="15" formatCode="#,##0.0">
                  <c:v>2.0699887937694359</c:v>
                </c:pt>
                <c:pt idx="16">
                  <c:v>0</c:v>
                </c:pt>
              </c:numCache>
            </c:numRef>
          </c:val>
        </c:ser>
        <c:ser>
          <c:idx val="5"/>
          <c:order val="5"/>
          <c:tx>
            <c:strRef>
              <c:f>Malawi!$N$6</c:f>
              <c:strCache>
                <c:ptCount val="1"/>
                <c:pt idx="0">
                  <c:v>Manufacturing</c:v>
                </c:pt>
              </c:strCache>
            </c:strRef>
          </c:tx>
          <c:spPr>
            <a:solidFill>
              <a:schemeClr val="bg1">
                <a:lumMod val="65000"/>
              </a:schemeClr>
            </a:solidFill>
          </c:spPr>
          <c:cat>
            <c:numRef>
              <c:f>Malawi!$H$7:$H$25</c:f>
              <c:numCache>
                <c:formatCode>0.00</c:formatCode>
                <c:ptCount val="19"/>
                <c:pt idx="0">
                  <c:v>0</c:v>
                </c:pt>
                <c:pt idx="1">
                  <c:v>0</c:v>
                </c:pt>
                <c:pt idx="2">
                  <c:v>32.59157661579011</c:v>
                </c:pt>
                <c:pt idx="3">
                  <c:v>65.183153231580221</c:v>
                </c:pt>
                <c:pt idx="4">
                  <c:v>65.183153231580221</c:v>
                </c:pt>
                <c:pt idx="5">
                  <c:v>68.77845627471649</c:v>
                </c:pt>
                <c:pt idx="6">
                  <c:v>72.373759317852745</c:v>
                </c:pt>
                <c:pt idx="7">
                  <c:v>72.373759317852745</c:v>
                </c:pt>
                <c:pt idx="8">
                  <c:v>74.803285759806784</c:v>
                </c:pt>
                <c:pt idx="9">
                  <c:v>77.232812201760808</c:v>
                </c:pt>
                <c:pt idx="10">
                  <c:v>77.232812201760808</c:v>
                </c:pt>
                <c:pt idx="11">
                  <c:v>84.845863970432887</c:v>
                </c:pt>
                <c:pt idx="12">
                  <c:v>92.458915739104967</c:v>
                </c:pt>
                <c:pt idx="13">
                  <c:v>92.458915739104967</c:v>
                </c:pt>
                <c:pt idx="14">
                  <c:v>93.586309333382502</c:v>
                </c:pt>
                <c:pt idx="15">
                  <c:v>94.713702927660052</c:v>
                </c:pt>
                <c:pt idx="16">
                  <c:v>94.713702927660052</c:v>
                </c:pt>
                <c:pt idx="17">
                  <c:v>96.930975480991989</c:v>
                </c:pt>
                <c:pt idx="18">
                  <c:v>99.148248034323927</c:v>
                </c:pt>
              </c:numCache>
            </c:numRef>
          </c:cat>
          <c:val>
            <c:numRef>
              <c:f>Malawi!$N$7:$N$25</c:f>
              <c:numCache>
                <c:formatCode>General</c:formatCode>
                <c:ptCount val="19"/>
                <c:pt idx="15">
                  <c:v>0</c:v>
                </c:pt>
                <c:pt idx="16" formatCode="#,##0.0">
                  <c:v>2.3515977294412753</c:v>
                </c:pt>
                <c:pt idx="17" formatCode="#,##0.0">
                  <c:v>2.3515977294412753</c:v>
                </c:pt>
                <c:pt idx="18" formatCode="#,##0.0">
                  <c:v>2.3515977294412753</c:v>
                </c:pt>
              </c:numCache>
            </c:numRef>
          </c:val>
        </c:ser>
        <c:dLbls>
          <c:showLegendKey val="0"/>
          <c:showVal val="0"/>
          <c:showCatName val="0"/>
          <c:showSerName val="0"/>
          <c:showPercent val="0"/>
          <c:showBubbleSize val="0"/>
        </c:dLbls>
        <c:axId val="239295488"/>
        <c:axId val="239305856"/>
      </c:areaChart>
      <c:dateAx>
        <c:axId val="239295488"/>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39305856"/>
        <c:crosses val="autoZero"/>
        <c:auto val="0"/>
        <c:lblOffset val="100"/>
        <c:baseTimeUnit val="days"/>
        <c:majorUnit val="10"/>
        <c:majorTimeUnit val="days"/>
      </c:dateAx>
      <c:valAx>
        <c:axId val="23930585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92954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Malawi2!$I$6</c:f>
              <c:strCache>
                <c:ptCount val="1"/>
                <c:pt idx="0">
                  <c:v>Agriculture</c:v>
                </c:pt>
              </c:strCache>
            </c:strRef>
          </c:tx>
          <c:spPr>
            <a:solidFill>
              <a:srgbClr val="13CF44"/>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Malawi2!$I$7:$I$28</c:f>
              <c:numCache>
                <c:formatCode>#,##0.0</c:formatCode>
                <c:ptCount val="22"/>
                <c:pt idx="0" formatCode="General">
                  <c:v>0</c:v>
                </c:pt>
                <c:pt idx="1">
                  <c:v>0.43508768791122499</c:v>
                </c:pt>
                <c:pt idx="2">
                  <c:v>0.43508768791122499</c:v>
                </c:pt>
                <c:pt idx="3">
                  <c:v>0.43508768791122499</c:v>
                </c:pt>
                <c:pt idx="4" formatCode="General">
                  <c:v>0</c:v>
                </c:pt>
              </c:numCache>
            </c:numRef>
          </c:val>
        </c:ser>
        <c:ser>
          <c:idx val="1"/>
          <c:order val="1"/>
          <c:tx>
            <c:strRef>
              <c:f>Malawi2!$J$6</c:f>
              <c:strCache>
                <c:ptCount val="1"/>
                <c:pt idx="0">
                  <c:v>Mining &amp; utilities</c:v>
                </c:pt>
              </c:strCache>
            </c:strRef>
          </c:tx>
          <c:spPr>
            <a:solidFill>
              <a:srgbClr val="6666FF"/>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Malawi2!$J$7:$J$28</c:f>
              <c:numCache>
                <c:formatCode>General</c:formatCode>
                <c:ptCount val="22"/>
                <c:pt idx="3">
                  <c:v>0</c:v>
                </c:pt>
                <c:pt idx="4" formatCode="#,##0.000">
                  <c:v>1.8268951940618989</c:v>
                </c:pt>
                <c:pt idx="5" formatCode="#,##0.000">
                  <c:v>1.8268951940618989</c:v>
                </c:pt>
                <c:pt idx="6" formatCode="#,##0.000">
                  <c:v>1.8268951940618989</c:v>
                </c:pt>
                <c:pt idx="7">
                  <c:v>0</c:v>
                </c:pt>
              </c:numCache>
            </c:numRef>
          </c:val>
        </c:ser>
        <c:ser>
          <c:idx val="2"/>
          <c:order val="2"/>
          <c:tx>
            <c:strRef>
              <c:f>Malawi2!$K$6</c:f>
              <c:strCache>
                <c:ptCount val="1"/>
                <c:pt idx="0">
                  <c:v>Construction</c:v>
                </c:pt>
              </c:strCache>
            </c:strRef>
          </c:tx>
          <c:spPr>
            <a:solidFill>
              <a:srgbClr val="CC6600"/>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Malawi2!$K$7:$K$28</c:f>
              <c:numCache>
                <c:formatCode>General</c:formatCode>
                <c:ptCount val="22"/>
                <c:pt idx="6">
                  <c:v>0</c:v>
                </c:pt>
                <c:pt idx="7" formatCode="#,##0.000">
                  <c:v>1.9400718666144461</c:v>
                </c:pt>
                <c:pt idx="8" formatCode="#,##0.000">
                  <c:v>1.9400718666144461</c:v>
                </c:pt>
                <c:pt idx="9" formatCode="#,##0.000">
                  <c:v>1.9400718666144461</c:v>
                </c:pt>
                <c:pt idx="10">
                  <c:v>0</c:v>
                </c:pt>
              </c:numCache>
            </c:numRef>
          </c:val>
        </c:ser>
        <c:ser>
          <c:idx val="3"/>
          <c:order val="3"/>
          <c:tx>
            <c:strRef>
              <c:f>Malawi2!$L$6</c:f>
              <c:strCache>
                <c:ptCount val="1"/>
                <c:pt idx="0">
                  <c:v>Other</c:v>
                </c:pt>
              </c:strCache>
            </c:strRef>
          </c:tx>
          <c:spPr>
            <a:solidFill>
              <a:srgbClr val="FF00FF"/>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Malawi2!$L$7:$L$28</c:f>
              <c:numCache>
                <c:formatCode>General</c:formatCode>
                <c:ptCount val="22"/>
                <c:pt idx="9">
                  <c:v>0</c:v>
                </c:pt>
                <c:pt idx="10" formatCode="#,##0.0">
                  <c:v>2.0115709021260462</c:v>
                </c:pt>
                <c:pt idx="11" formatCode="#,##0.0">
                  <c:v>2.0115709021260462</c:v>
                </c:pt>
                <c:pt idx="12" formatCode="#,##0.0">
                  <c:v>2.0115709021260462</c:v>
                </c:pt>
                <c:pt idx="13">
                  <c:v>0</c:v>
                </c:pt>
              </c:numCache>
            </c:numRef>
          </c:val>
        </c:ser>
        <c:ser>
          <c:idx val="4"/>
          <c:order val="4"/>
          <c:tx>
            <c:strRef>
              <c:f>Malawi2!$M$6</c:f>
              <c:strCache>
                <c:ptCount val="1"/>
                <c:pt idx="0">
                  <c:v>Manufacturing</c:v>
                </c:pt>
              </c:strCache>
            </c:strRef>
          </c:tx>
          <c:spPr>
            <a:solidFill>
              <a:srgbClr val="66FFFF"/>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Malawi2!$M$7:$M$28</c:f>
              <c:numCache>
                <c:formatCode>General</c:formatCode>
                <c:ptCount val="22"/>
                <c:pt idx="12">
                  <c:v>0</c:v>
                </c:pt>
                <c:pt idx="13" formatCode="#,##0.0">
                  <c:v>4.5490207315014031</c:v>
                </c:pt>
                <c:pt idx="14" formatCode="#,##0.0">
                  <c:v>4.5490207315014031</c:v>
                </c:pt>
                <c:pt idx="15" formatCode="#,##0.0">
                  <c:v>4.5490207315014031</c:v>
                </c:pt>
                <c:pt idx="16">
                  <c:v>0</c:v>
                </c:pt>
              </c:numCache>
            </c:numRef>
          </c:val>
        </c:ser>
        <c:ser>
          <c:idx val="5"/>
          <c:order val="5"/>
          <c:tx>
            <c:strRef>
              <c:f>Malawi2!$N$6</c:f>
              <c:strCache>
                <c:ptCount val="1"/>
                <c:pt idx="0">
                  <c:v>Wholesale, retail, hotels</c:v>
                </c:pt>
              </c:strCache>
            </c:strRef>
          </c:tx>
          <c:spPr>
            <a:solidFill>
              <a:srgbClr val="000000"/>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Malawi2!$N$7:$N$28</c:f>
              <c:numCache>
                <c:formatCode>General</c:formatCode>
                <c:ptCount val="22"/>
                <c:pt idx="15">
                  <c:v>0</c:v>
                </c:pt>
                <c:pt idx="16" formatCode="#,##0.0">
                  <c:v>6.6107689353395509</c:v>
                </c:pt>
                <c:pt idx="17" formatCode="#,##0.0">
                  <c:v>6.6107689353395509</c:v>
                </c:pt>
                <c:pt idx="18" formatCode="#,##0.0">
                  <c:v>6.6107689353395509</c:v>
                </c:pt>
                <c:pt idx="19">
                  <c:v>0</c:v>
                </c:pt>
              </c:numCache>
            </c:numRef>
          </c:val>
        </c:ser>
        <c:ser>
          <c:idx val="6"/>
          <c:order val="6"/>
          <c:tx>
            <c:strRef>
              <c:f>Malawi2!$O$6</c:f>
              <c:strCache>
                <c:ptCount val="1"/>
                <c:pt idx="0">
                  <c:v>Transport, storage, comms</c:v>
                </c:pt>
              </c:strCache>
            </c:strRef>
          </c:tx>
          <c:spPr>
            <a:solidFill>
              <a:srgbClr val="FFFF00"/>
            </a:solidFill>
            <a:ln w="3175">
              <a:solidFill>
                <a:schemeClr val="bg1">
                  <a:lumMod val="50000"/>
                </a:schemeClr>
              </a:solidFill>
            </a:ln>
          </c:spPr>
          <c:cat>
            <c:numRef>
              <c:f>Malawi2!$H$7:$H$28</c:f>
              <c:numCache>
                <c:formatCode>0.00</c:formatCode>
                <c:ptCount val="22"/>
                <c:pt idx="0">
                  <c:v>0</c:v>
                </c:pt>
                <c:pt idx="1">
                  <c:v>0</c:v>
                </c:pt>
                <c:pt idx="2">
                  <c:v>39.341282535989528</c:v>
                </c:pt>
                <c:pt idx="3">
                  <c:v>78.682565071979056</c:v>
                </c:pt>
                <c:pt idx="4">
                  <c:v>78.682565071979056</c:v>
                </c:pt>
                <c:pt idx="5">
                  <c:v>79.133343027482908</c:v>
                </c:pt>
                <c:pt idx="6">
                  <c:v>79.584120982986775</c:v>
                </c:pt>
                <c:pt idx="7">
                  <c:v>79.584120982986775</c:v>
                </c:pt>
                <c:pt idx="8">
                  <c:v>80.398429547767932</c:v>
                </c:pt>
                <c:pt idx="9">
                  <c:v>81.212738112549076</c:v>
                </c:pt>
                <c:pt idx="10">
                  <c:v>81.212738112549076</c:v>
                </c:pt>
                <c:pt idx="11">
                  <c:v>87.734477242983857</c:v>
                </c:pt>
                <c:pt idx="12">
                  <c:v>94.256216373418638</c:v>
                </c:pt>
                <c:pt idx="13">
                  <c:v>94.256216373418638</c:v>
                </c:pt>
                <c:pt idx="14">
                  <c:v>96.030245746691861</c:v>
                </c:pt>
                <c:pt idx="15">
                  <c:v>97.804275119965098</c:v>
                </c:pt>
                <c:pt idx="16">
                  <c:v>97.804275119965098</c:v>
                </c:pt>
                <c:pt idx="17">
                  <c:v>98.720372255343904</c:v>
                </c:pt>
                <c:pt idx="18">
                  <c:v>99.636469390722709</c:v>
                </c:pt>
                <c:pt idx="19">
                  <c:v>99.636469390722709</c:v>
                </c:pt>
                <c:pt idx="20">
                  <c:v>99.818234695361355</c:v>
                </c:pt>
                <c:pt idx="21">
                  <c:v>100</c:v>
                </c:pt>
              </c:numCache>
            </c:numRef>
          </c:cat>
          <c:val>
            <c:numRef>
              <c:f>Malawi2!$O$7:$O$28</c:f>
              <c:numCache>
                <c:formatCode>General</c:formatCode>
                <c:ptCount val="22"/>
                <c:pt idx="18">
                  <c:v>0</c:v>
                </c:pt>
                <c:pt idx="19" formatCode="#,##0.0">
                  <c:v>17.79551704294061</c:v>
                </c:pt>
                <c:pt idx="20" formatCode="#,##0.0">
                  <c:v>17.79551704294061</c:v>
                </c:pt>
                <c:pt idx="21" formatCode="#,##0.0">
                  <c:v>17.79551704294061</c:v>
                </c:pt>
              </c:numCache>
            </c:numRef>
          </c:val>
        </c:ser>
        <c:dLbls>
          <c:showLegendKey val="0"/>
          <c:showVal val="0"/>
          <c:showCatName val="0"/>
          <c:showSerName val="0"/>
          <c:showPercent val="0"/>
          <c:showBubbleSize val="0"/>
        </c:dLbls>
        <c:axId val="239398912"/>
        <c:axId val="239400832"/>
      </c:areaChart>
      <c:dateAx>
        <c:axId val="239398912"/>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9400832"/>
        <c:crosses val="autoZero"/>
        <c:auto val="0"/>
        <c:lblOffset val="100"/>
        <c:baseTimeUnit val="days"/>
        <c:majorUnit val="10"/>
        <c:majorTimeUnit val="days"/>
      </c:dateAx>
      <c:valAx>
        <c:axId val="23940083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939891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Services</a:t>
                    </a:r>
                  </a:p>
                </c:rich>
              </c:tx>
              <c:dLblPos val="l"/>
              <c:showLegendKey val="0"/>
              <c:showVal val="1"/>
              <c:showCatName val="1"/>
              <c:showSerName val="1"/>
              <c:showPercent val="0"/>
              <c:showBubbleSize val="0"/>
            </c:dLbl>
            <c:dLbl>
              <c:idx val="2"/>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Mozambique!$E$7:$E$9</c:f>
              <c:numCache>
                <c:formatCode>#,##0.000</c:formatCode>
                <c:ptCount val="3"/>
                <c:pt idx="0">
                  <c:v>0.80500000000000005</c:v>
                </c:pt>
                <c:pt idx="1">
                  <c:v>0.96600000381469708</c:v>
                </c:pt>
                <c:pt idx="2">
                  <c:v>1.0000000047683715</c:v>
                </c:pt>
              </c:numCache>
            </c:numRef>
          </c:xVal>
          <c:yVal>
            <c:numRef>
              <c:f>Mozambique!$F$7:$F$9</c:f>
              <c:numCache>
                <c:formatCode>#,##0.0</c:formatCode>
                <c:ptCount val="3"/>
                <c:pt idx="0">
                  <c:v>0.34601452644791325</c:v>
                </c:pt>
                <c:pt idx="1">
                  <c:v>2.9639100165219849</c:v>
                </c:pt>
                <c:pt idx="2">
                  <c:v>7.1843757468063814</c:v>
                </c:pt>
              </c:numCache>
            </c:numRef>
          </c:yVal>
          <c:smooth val="0"/>
        </c:ser>
        <c:dLbls>
          <c:showLegendKey val="0"/>
          <c:showVal val="1"/>
          <c:showCatName val="0"/>
          <c:showSerName val="0"/>
          <c:showPercent val="0"/>
          <c:showBubbleSize val="0"/>
        </c:dLbls>
        <c:axId val="239320064"/>
        <c:axId val="239422848"/>
      </c:scatterChart>
      <c:valAx>
        <c:axId val="23932006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39422848"/>
        <c:crosses val="autoZero"/>
        <c:crossBetween val="midCat"/>
      </c:valAx>
      <c:valAx>
        <c:axId val="239422848"/>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39320064"/>
        <c:crosses val="autoZero"/>
        <c:crossBetween val="midCat"/>
        <c:majorUnit val="1"/>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Mozambique!$I$6</c:f>
              <c:strCache>
                <c:ptCount val="1"/>
                <c:pt idx="0">
                  <c:v>Agriculture</c:v>
                </c:pt>
              </c:strCache>
            </c:strRef>
          </c:tx>
          <c:spPr>
            <a:solidFill>
              <a:schemeClr val="accent1"/>
            </a:solidFill>
          </c:spPr>
          <c:cat>
            <c:numRef>
              <c:f>Mozambique!$H$7:$H$17</c:f>
              <c:numCache>
                <c:formatCode>0.00</c:formatCode>
                <c:ptCount val="11"/>
                <c:pt idx="0">
                  <c:v>0</c:v>
                </c:pt>
                <c:pt idx="1">
                  <c:v>0</c:v>
                </c:pt>
                <c:pt idx="2">
                  <c:v>40.25</c:v>
                </c:pt>
                <c:pt idx="3">
                  <c:v>80.5</c:v>
                </c:pt>
                <c:pt idx="4">
                  <c:v>80.5</c:v>
                </c:pt>
                <c:pt idx="5">
                  <c:v>88.550000190734863</c:v>
                </c:pt>
                <c:pt idx="6">
                  <c:v>96.600000381469712</c:v>
                </c:pt>
                <c:pt idx="7">
                  <c:v>96.600000381469712</c:v>
                </c:pt>
                <c:pt idx="8">
                  <c:v>98.300000429153428</c:v>
                </c:pt>
                <c:pt idx="9">
                  <c:v>100.00000047683714</c:v>
                </c:pt>
                <c:pt idx="10">
                  <c:v>100.00000047683714</c:v>
                </c:pt>
              </c:numCache>
            </c:numRef>
          </c:cat>
          <c:val>
            <c:numRef>
              <c:f>Mozambique!$I$7:$I$17</c:f>
              <c:numCache>
                <c:formatCode>#,##0.0</c:formatCode>
                <c:ptCount val="11"/>
                <c:pt idx="0" formatCode="General">
                  <c:v>0</c:v>
                </c:pt>
                <c:pt idx="1">
                  <c:v>0.34601452644791325</c:v>
                </c:pt>
                <c:pt idx="2">
                  <c:v>0.34601452644791325</c:v>
                </c:pt>
                <c:pt idx="3">
                  <c:v>0.34601452644791325</c:v>
                </c:pt>
                <c:pt idx="4" formatCode="General">
                  <c:v>0</c:v>
                </c:pt>
              </c:numCache>
            </c:numRef>
          </c:val>
        </c:ser>
        <c:ser>
          <c:idx val="1"/>
          <c:order val="1"/>
          <c:tx>
            <c:strRef>
              <c:f>Mozambique!$J$6</c:f>
              <c:strCache>
                <c:ptCount val="1"/>
                <c:pt idx="0">
                  <c:v>Services</c:v>
                </c:pt>
              </c:strCache>
            </c:strRef>
          </c:tx>
          <c:spPr>
            <a:solidFill>
              <a:schemeClr val="accent6"/>
            </a:solidFill>
          </c:spPr>
          <c:cat>
            <c:numRef>
              <c:f>Mozambique!$H$7:$H$17</c:f>
              <c:numCache>
                <c:formatCode>0.00</c:formatCode>
                <c:ptCount val="11"/>
                <c:pt idx="0">
                  <c:v>0</c:v>
                </c:pt>
                <c:pt idx="1">
                  <c:v>0</c:v>
                </c:pt>
                <c:pt idx="2">
                  <c:v>40.25</c:v>
                </c:pt>
                <c:pt idx="3">
                  <c:v>80.5</c:v>
                </c:pt>
                <c:pt idx="4">
                  <c:v>80.5</c:v>
                </c:pt>
                <c:pt idx="5">
                  <c:v>88.550000190734863</c:v>
                </c:pt>
                <c:pt idx="6">
                  <c:v>96.600000381469712</c:v>
                </c:pt>
                <c:pt idx="7">
                  <c:v>96.600000381469712</c:v>
                </c:pt>
                <c:pt idx="8">
                  <c:v>98.300000429153428</c:v>
                </c:pt>
                <c:pt idx="9">
                  <c:v>100.00000047683714</c:v>
                </c:pt>
                <c:pt idx="10">
                  <c:v>100.00000047683714</c:v>
                </c:pt>
              </c:numCache>
            </c:numRef>
          </c:cat>
          <c:val>
            <c:numRef>
              <c:f>Mozambique!$J$7:$J$17</c:f>
              <c:numCache>
                <c:formatCode>General</c:formatCode>
                <c:ptCount val="11"/>
                <c:pt idx="3">
                  <c:v>0</c:v>
                </c:pt>
                <c:pt idx="4" formatCode="#,##0.0">
                  <c:v>2.9639100165219849</c:v>
                </c:pt>
                <c:pt idx="5" formatCode="#,##0.0">
                  <c:v>2.9639100165219849</c:v>
                </c:pt>
                <c:pt idx="6" formatCode="#,##0.0">
                  <c:v>2.9639100165219849</c:v>
                </c:pt>
                <c:pt idx="7">
                  <c:v>0</c:v>
                </c:pt>
              </c:numCache>
            </c:numRef>
          </c:val>
        </c:ser>
        <c:ser>
          <c:idx val="2"/>
          <c:order val="2"/>
          <c:tx>
            <c:strRef>
              <c:f>Mozambique!$K$6</c:f>
              <c:strCache>
                <c:ptCount val="1"/>
                <c:pt idx="0">
                  <c:v>Industry</c:v>
                </c:pt>
              </c:strCache>
            </c:strRef>
          </c:tx>
          <c:spPr>
            <a:solidFill>
              <a:schemeClr val="bg1">
                <a:lumMod val="75000"/>
              </a:schemeClr>
            </a:solidFill>
          </c:spPr>
          <c:cat>
            <c:numRef>
              <c:f>Mozambique!$H$7:$H$17</c:f>
              <c:numCache>
                <c:formatCode>0.00</c:formatCode>
                <c:ptCount val="11"/>
                <c:pt idx="0">
                  <c:v>0</c:v>
                </c:pt>
                <c:pt idx="1">
                  <c:v>0</c:v>
                </c:pt>
                <c:pt idx="2">
                  <c:v>40.25</c:v>
                </c:pt>
                <c:pt idx="3">
                  <c:v>80.5</c:v>
                </c:pt>
                <c:pt idx="4">
                  <c:v>80.5</c:v>
                </c:pt>
                <c:pt idx="5">
                  <c:v>88.550000190734863</c:v>
                </c:pt>
                <c:pt idx="6">
                  <c:v>96.600000381469712</c:v>
                </c:pt>
                <c:pt idx="7">
                  <c:v>96.600000381469712</c:v>
                </c:pt>
                <c:pt idx="8">
                  <c:v>98.300000429153428</c:v>
                </c:pt>
                <c:pt idx="9">
                  <c:v>100.00000047683714</c:v>
                </c:pt>
                <c:pt idx="10">
                  <c:v>100.00000047683714</c:v>
                </c:pt>
              </c:numCache>
            </c:numRef>
          </c:cat>
          <c:val>
            <c:numRef>
              <c:f>Mozambique!$K$7:$K$17</c:f>
              <c:numCache>
                <c:formatCode>General</c:formatCode>
                <c:ptCount val="11"/>
                <c:pt idx="6">
                  <c:v>0</c:v>
                </c:pt>
                <c:pt idx="7" formatCode="#,##0.0">
                  <c:v>7.1843757468063814</c:v>
                </c:pt>
                <c:pt idx="8" formatCode="#,##0.0">
                  <c:v>7.1843757468063814</c:v>
                </c:pt>
                <c:pt idx="9" formatCode="#,##0.0">
                  <c:v>7.1843757468063814</c:v>
                </c:pt>
                <c:pt idx="10">
                  <c:v>0</c:v>
                </c:pt>
              </c:numCache>
            </c:numRef>
          </c:val>
        </c:ser>
        <c:dLbls>
          <c:showLegendKey val="0"/>
          <c:showVal val="0"/>
          <c:showCatName val="0"/>
          <c:showSerName val="0"/>
          <c:showPercent val="0"/>
          <c:showBubbleSize val="0"/>
        </c:dLbls>
        <c:axId val="237327488"/>
        <c:axId val="237329408"/>
      </c:areaChart>
      <c:dateAx>
        <c:axId val="237327488"/>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37329408"/>
        <c:crosses val="autoZero"/>
        <c:auto val="0"/>
        <c:lblOffset val="100"/>
        <c:baseTimeUnit val="days"/>
        <c:majorUnit val="10"/>
        <c:majorTimeUnit val="days"/>
      </c:dateAx>
      <c:valAx>
        <c:axId val="23732940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73274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Mozambique2!$I$6</c:f>
              <c:strCache>
                <c:ptCount val="1"/>
                <c:pt idx="0">
                  <c:v>Agriculture</c:v>
                </c:pt>
              </c:strCache>
            </c:strRef>
          </c:tx>
          <c:spPr>
            <a:solidFill>
              <a:srgbClr val="13CF44"/>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Mozambique2!$I$7:$I$28</c:f>
              <c:numCache>
                <c:formatCode>#,##0.0</c:formatCode>
                <c:ptCount val="22"/>
                <c:pt idx="0" formatCode="General">
                  <c:v>0</c:v>
                </c:pt>
                <c:pt idx="1">
                  <c:v>0.29889176323239924</c:v>
                </c:pt>
                <c:pt idx="2">
                  <c:v>0.29889176323239924</c:v>
                </c:pt>
                <c:pt idx="3">
                  <c:v>0.29889176323239924</c:v>
                </c:pt>
                <c:pt idx="4" formatCode="General">
                  <c:v>0</c:v>
                </c:pt>
              </c:numCache>
            </c:numRef>
          </c:val>
        </c:ser>
        <c:ser>
          <c:idx val="1"/>
          <c:order val="1"/>
          <c:tx>
            <c:strRef>
              <c:f>Mozambique2!$J$6</c:f>
              <c:strCache>
                <c:ptCount val="1"/>
                <c:pt idx="0">
                  <c:v>Construction</c:v>
                </c:pt>
              </c:strCache>
            </c:strRef>
          </c:tx>
          <c:spPr>
            <a:solidFill>
              <a:srgbClr val="6666FF"/>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Mozambique2!$J$7:$J$28</c:f>
              <c:numCache>
                <c:formatCode>General</c:formatCode>
                <c:ptCount val="22"/>
                <c:pt idx="3">
                  <c:v>0</c:v>
                </c:pt>
                <c:pt idx="4" formatCode="#,##0.000">
                  <c:v>0.88238231173471537</c:v>
                </c:pt>
                <c:pt idx="5" formatCode="#,##0.000">
                  <c:v>0.88238231173471537</c:v>
                </c:pt>
                <c:pt idx="6" formatCode="#,##0.000">
                  <c:v>0.88238231173471537</c:v>
                </c:pt>
                <c:pt idx="7">
                  <c:v>0</c:v>
                </c:pt>
              </c:numCache>
            </c:numRef>
          </c:val>
        </c:ser>
        <c:ser>
          <c:idx val="2"/>
          <c:order val="2"/>
          <c:tx>
            <c:strRef>
              <c:f>Mozambique2!$K$6</c:f>
              <c:strCache>
                <c:ptCount val="1"/>
                <c:pt idx="0">
                  <c:v>Other</c:v>
                </c:pt>
              </c:strCache>
            </c:strRef>
          </c:tx>
          <c:spPr>
            <a:solidFill>
              <a:srgbClr val="CC6600"/>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Mozambique2!$K$7:$K$28</c:f>
              <c:numCache>
                <c:formatCode>General</c:formatCode>
                <c:ptCount val="22"/>
                <c:pt idx="6">
                  <c:v>0</c:v>
                </c:pt>
                <c:pt idx="7" formatCode="#,##0.000">
                  <c:v>1.8660148416405333</c:v>
                </c:pt>
                <c:pt idx="8" formatCode="#,##0.000">
                  <c:v>1.8660148416405333</c:v>
                </c:pt>
                <c:pt idx="9" formatCode="#,##0.000">
                  <c:v>1.8660148416405333</c:v>
                </c:pt>
                <c:pt idx="10">
                  <c:v>0</c:v>
                </c:pt>
              </c:numCache>
            </c:numRef>
          </c:val>
        </c:ser>
        <c:ser>
          <c:idx val="3"/>
          <c:order val="3"/>
          <c:tx>
            <c:strRef>
              <c:f>Mozambique2!$L$6</c:f>
              <c:strCache>
                <c:ptCount val="1"/>
                <c:pt idx="0">
                  <c:v>Wholesale, retail, hotels</c:v>
                </c:pt>
              </c:strCache>
            </c:strRef>
          </c:tx>
          <c:spPr>
            <a:solidFill>
              <a:srgbClr val="FF00FF"/>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Mozambique2!$L$7:$L$28</c:f>
              <c:numCache>
                <c:formatCode>General</c:formatCode>
                <c:ptCount val="22"/>
                <c:pt idx="9">
                  <c:v>0</c:v>
                </c:pt>
                <c:pt idx="10" formatCode="#,##0.0">
                  <c:v>6.6216388956792267</c:v>
                </c:pt>
                <c:pt idx="11" formatCode="#,##0.0">
                  <c:v>6.6216388956792267</c:v>
                </c:pt>
                <c:pt idx="12" formatCode="#,##0.0">
                  <c:v>6.6216388956792267</c:v>
                </c:pt>
                <c:pt idx="13">
                  <c:v>0</c:v>
                </c:pt>
              </c:numCache>
            </c:numRef>
          </c:val>
        </c:ser>
        <c:ser>
          <c:idx val="4"/>
          <c:order val="4"/>
          <c:tx>
            <c:strRef>
              <c:f>Mozambique2!$M$6</c:f>
              <c:strCache>
                <c:ptCount val="1"/>
                <c:pt idx="0">
                  <c:v>Transport, storage, comms</c:v>
                </c:pt>
              </c:strCache>
            </c:strRef>
          </c:tx>
          <c:spPr>
            <a:solidFill>
              <a:srgbClr val="66FFFF"/>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Mozambique2!$M$7:$M$28</c:f>
              <c:numCache>
                <c:formatCode>General</c:formatCode>
                <c:ptCount val="22"/>
                <c:pt idx="12">
                  <c:v>0</c:v>
                </c:pt>
                <c:pt idx="13" formatCode="#,##0.0">
                  <c:v>9.2760888315849037</c:v>
                </c:pt>
                <c:pt idx="14" formatCode="#,##0.0">
                  <c:v>9.2760888315849037</c:v>
                </c:pt>
                <c:pt idx="15" formatCode="#,##0.0">
                  <c:v>9.2760888315849037</c:v>
                </c:pt>
                <c:pt idx="16">
                  <c:v>0</c:v>
                </c:pt>
              </c:numCache>
            </c:numRef>
          </c:val>
        </c:ser>
        <c:ser>
          <c:idx val="5"/>
          <c:order val="5"/>
          <c:tx>
            <c:strRef>
              <c:f>Mozambique2!$N$6</c:f>
              <c:strCache>
                <c:ptCount val="1"/>
                <c:pt idx="0">
                  <c:v>Mining &amp; utilities</c:v>
                </c:pt>
              </c:strCache>
            </c:strRef>
          </c:tx>
          <c:spPr>
            <a:solidFill>
              <a:srgbClr val="000000"/>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Mozambique2!$N$7:$N$28</c:f>
              <c:numCache>
                <c:formatCode>General</c:formatCode>
                <c:ptCount val="22"/>
                <c:pt idx="15">
                  <c:v>0</c:v>
                </c:pt>
                <c:pt idx="16" formatCode="#,##0.0">
                  <c:v>10.816086306635965</c:v>
                </c:pt>
                <c:pt idx="17" formatCode="#,##0.0">
                  <c:v>10.816086306635965</c:v>
                </c:pt>
                <c:pt idx="18" formatCode="#,##0.0">
                  <c:v>10.816086306635965</c:v>
                </c:pt>
                <c:pt idx="19">
                  <c:v>0</c:v>
                </c:pt>
              </c:numCache>
            </c:numRef>
          </c:val>
        </c:ser>
        <c:ser>
          <c:idx val="6"/>
          <c:order val="6"/>
          <c:tx>
            <c:strRef>
              <c:f>Mozambique2!$O$6</c:f>
              <c:strCache>
                <c:ptCount val="1"/>
                <c:pt idx="0">
                  <c:v>Manufacturing</c:v>
                </c:pt>
              </c:strCache>
            </c:strRef>
          </c:tx>
          <c:spPr>
            <a:solidFill>
              <a:srgbClr val="FFFF00"/>
            </a:solidFill>
            <a:ln w="3175">
              <a:solidFill>
                <a:schemeClr val="bg1">
                  <a:lumMod val="50000"/>
                </a:schemeClr>
              </a:solidFill>
            </a:ln>
          </c:spPr>
          <c:cat>
            <c:numRef>
              <c:f>Mozambique2!$H$7:$H$28</c:f>
              <c:numCache>
                <c:formatCode>0.00</c:formatCode>
                <c:ptCount val="22"/>
                <c:pt idx="0">
                  <c:v>0</c:v>
                </c:pt>
                <c:pt idx="1">
                  <c:v>0</c:v>
                </c:pt>
                <c:pt idx="2">
                  <c:v>38.048198002605297</c:v>
                </c:pt>
                <c:pt idx="3">
                  <c:v>76.096396005210593</c:v>
                </c:pt>
                <c:pt idx="4">
                  <c:v>76.096396005210593</c:v>
                </c:pt>
                <c:pt idx="5">
                  <c:v>77.480460269214063</c:v>
                </c:pt>
                <c:pt idx="6">
                  <c:v>78.864524533217548</c:v>
                </c:pt>
                <c:pt idx="7">
                  <c:v>78.864524533217548</c:v>
                </c:pt>
                <c:pt idx="8">
                  <c:v>87.185193226226659</c:v>
                </c:pt>
                <c:pt idx="9">
                  <c:v>95.505861919235784</c:v>
                </c:pt>
                <c:pt idx="10">
                  <c:v>95.505861919235784</c:v>
                </c:pt>
                <c:pt idx="11">
                  <c:v>96.591402518454203</c:v>
                </c:pt>
                <c:pt idx="12">
                  <c:v>97.676943117672607</c:v>
                </c:pt>
                <c:pt idx="13">
                  <c:v>97.676943117672607</c:v>
                </c:pt>
                <c:pt idx="14">
                  <c:v>98.241424229266187</c:v>
                </c:pt>
                <c:pt idx="15">
                  <c:v>98.805905340859752</c:v>
                </c:pt>
                <c:pt idx="16">
                  <c:v>98.805905340859752</c:v>
                </c:pt>
                <c:pt idx="17">
                  <c:v>99.071862787668266</c:v>
                </c:pt>
                <c:pt idx="18">
                  <c:v>99.33782023447678</c:v>
                </c:pt>
                <c:pt idx="19">
                  <c:v>99.33782023447678</c:v>
                </c:pt>
                <c:pt idx="20">
                  <c:v>99.668910117238397</c:v>
                </c:pt>
                <c:pt idx="21">
                  <c:v>100.00000000000003</c:v>
                </c:pt>
              </c:numCache>
            </c:numRef>
          </c:cat>
          <c:val>
            <c:numRef>
              <c:f>Mozambique2!$O$7:$O$28</c:f>
              <c:numCache>
                <c:formatCode>General</c:formatCode>
                <c:ptCount val="22"/>
                <c:pt idx="18">
                  <c:v>0</c:v>
                </c:pt>
                <c:pt idx="19" formatCode="#,##0.0">
                  <c:v>19.871004120782857</c:v>
                </c:pt>
                <c:pt idx="20" formatCode="#,##0.0">
                  <c:v>19.871004120782857</c:v>
                </c:pt>
                <c:pt idx="21" formatCode="#,##0.0">
                  <c:v>19.871004120782857</c:v>
                </c:pt>
              </c:numCache>
            </c:numRef>
          </c:val>
        </c:ser>
        <c:dLbls>
          <c:showLegendKey val="0"/>
          <c:showVal val="0"/>
          <c:showCatName val="0"/>
          <c:showSerName val="0"/>
          <c:showPercent val="0"/>
          <c:showBubbleSize val="0"/>
        </c:dLbls>
        <c:axId val="239609728"/>
        <c:axId val="239616000"/>
      </c:areaChart>
      <c:dateAx>
        <c:axId val="23960972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9616000"/>
        <c:crosses val="autoZero"/>
        <c:auto val="0"/>
        <c:lblOffset val="100"/>
        <c:baseTimeUnit val="days"/>
        <c:majorUnit val="10"/>
        <c:majorTimeUnit val="days"/>
      </c:dateAx>
      <c:valAx>
        <c:axId val="239616000"/>
        <c:scaling>
          <c:orientation val="minMax"/>
          <c:max val="20"/>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960972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Bangladesh!$I$6</c:f>
              <c:strCache>
                <c:ptCount val="1"/>
                <c:pt idx="0">
                  <c:v>Agriculture</c:v>
                </c:pt>
              </c:strCache>
            </c:strRef>
          </c:tx>
          <c:spPr>
            <a:solidFill>
              <a:schemeClr val="accent1"/>
            </a:solidFill>
          </c:spPr>
          <c:cat>
            <c:numRef>
              <c:f>Bangladesh!$H$7:$H$17</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Bangladesh!$I$7:$I$17</c:f>
              <c:numCache>
                <c:formatCode>#,##0.0</c:formatCode>
                <c:ptCount val="11"/>
                <c:pt idx="0" formatCode="General">
                  <c:v>0</c:v>
                </c:pt>
                <c:pt idx="1">
                  <c:v>0.4187532957692533</c:v>
                </c:pt>
                <c:pt idx="2">
                  <c:v>0.4187532957692533</c:v>
                </c:pt>
                <c:pt idx="3">
                  <c:v>0.4187532957692533</c:v>
                </c:pt>
                <c:pt idx="4" formatCode="General">
                  <c:v>0</c:v>
                </c:pt>
              </c:numCache>
            </c:numRef>
          </c:val>
        </c:ser>
        <c:ser>
          <c:idx val="1"/>
          <c:order val="1"/>
          <c:tx>
            <c:strRef>
              <c:f>Bangladesh!$J$6</c:f>
              <c:strCache>
                <c:ptCount val="1"/>
                <c:pt idx="0">
                  <c:v>Services</c:v>
                </c:pt>
              </c:strCache>
            </c:strRef>
          </c:tx>
          <c:spPr>
            <a:solidFill>
              <a:schemeClr val="accent6"/>
            </a:solidFill>
          </c:spPr>
          <c:cat>
            <c:numRef>
              <c:f>Bangladesh!$H$7:$H$17</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Bangladesh!$J$7:$J$17</c:f>
              <c:numCache>
                <c:formatCode>General</c:formatCode>
                <c:ptCount val="11"/>
                <c:pt idx="3">
                  <c:v>0</c:v>
                </c:pt>
                <c:pt idx="4" formatCode="#,##0.0">
                  <c:v>1.4073307471339342</c:v>
                </c:pt>
                <c:pt idx="5" formatCode="#,##0.0">
                  <c:v>1.4073307471339342</c:v>
                </c:pt>
                <c:pt idx="6" formatCode="#,##0.0">
                  <c:v>1.4073307471339342</c:v>
                </c:pt>
                <c:pt idx="7">
                  <c:v>0</c:v>
                </c:pt>
              </c:numCache>
            </c:numRef>
          </c:val>
        </c:ser>
        <c:ser>
          <c:idx val="2"/>
          <c:order val="2"/>
          <c:tx>
            <c:strRef>
              <c:f>Bangladesh!$K$6</c:f>
              <c:strCache>
                <c:ptCount val="1"/>
                <c:pt idx="0">
                  <c:v>Industry</c:v>
                </c:pt>
              </c:strCache>
            </c:strRef>
          </c:tx>
          <c:spPr>
            <a:solidFill>
              <a:schemeClr val="bg1">
                <a:lumMod val="75000"/>
              </a:schemeClr>
            </a:solidFill>
          </c:spPr>
          <c:cat>
            <c:numRef>
              <c:f>Bangladesh!$H$7:$H$17</c:f>
              <c:numCache>
                <c:formatCode>0.00</c:formatCode>
                <c:ptCount val="11"/>
                <c:pt idx="0">
                  <c:v>0</c:v>
                </c:pt>
                <c:pt idx="1">
                  <c:v>0</c:v>
                </c:pt>
                <c:pt idx="2">
                  <c:v>24.04999923706055</c:v>
                </c:pt>
                <c:pt idx="3">
                  <c:v>48.099998474121101</c:v>
                </c:pt>
                <c:pt idx="4">
                  <c:v>48.099998474121101</c:v>
                </c:pt>
                <c:pt idx="5">
                  <c:v>66.799999237060547</c:v>
                </c:pt>
                <c:pt idx="6">
                  <c:v>85.5</c:v>
                </c:pt>
                <c:pt idx="7">
                  <c:v>85.5</c:v>
                </c:pt>
                <c:pt idx="8">
                  <c:v>92.75</c:v>
                </c:pt>
                <c:pt idx="9">
                  <c:v>100</c:v>
                </c:pt>
                <c:pt idx="10">
                  <c:v>100</c:v>
                </c:pt>
              </c:numCache>
            </c:numRef>
          </c:cat>
          <c:val>
            <c:numRef>
              <c:f>Bangladesh!$K$7:$K$17</c:f>
              <c:numCache>
                <c:formatCode>General</c:formatCode>
                <c:ptCount val="11"/>
                <c:pt idx="6">
                  <c:v>0</c:v>
                </c:pt>
                <c:pt idx="7" formatCode="#,##0.0">
                  <c:v>1.8775031049820905</c:v>
                </c:pt>
                <c:pt idx="8" formatCode="#,##0.0">
                  <c:v>1.8775031049820905</c:v>
                </c:pt>
                <c:pt idx="9" formatCode="#,##0.0">
                  <c:v>1.8775031049820905</c:v>
                </c:pt>
                <c:pt idx="10">
                  <c:v>0</c:v>
                </c:pt>
              </c:numCache>
            </c:numRef>
          </c:val>
        </c:ser>
        <c:dLbls>
          <c:showLegendKey val="0"/>
          <c:showVal val="0"/>
          <c:showCatName val="0"/>
          <c:showSerName val="0"/>
          <c:showPercent val="0"/>
          <c:showBubbleSize val="0"/>
        </c:dLbls>
        <c:axId val="360675200"/>
        <c:axId val="360685568"/>
      </c:areaChart>
      <c:dateAx>
        <c:axId val="360675200"/>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360685568"/>
        <c:crosses val="autoZero"/>
        <c:auto val="0"/>
        <c:lblOffset val="100"/>
        <c:baseTimeUnit val="days"/>
        <c:majorUnit val="10"/>
        <c:majorTimeUnit val="days"/>
      </c:dateAx>
      <c:valAx>
        <c:axId val="36068556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6067520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Myanmar!$I$6</c:f>
              <c:strCache>
                <c:ptCount val="1"/>
                <c:pt idx="0">
                  <c:v>Other (incl. hotels/restaurants, utilities)</c:v>
                </c:pt>
              </c:strCache>
            </c:strRef>
          </c:tx>
          <c:spPr>
            <a:solidFill>
              <a:srgbClr val="13CF44"/>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Myanmar!$I$7:$I$28</c:f>
              <c:numCache>
                <c:formatCode>#,##0.0</c:formatCode>
                <c:ptCount val="22"/>
                <c:pt idx="0" formatCode="General">
                  <c:v>0</c:v>
                </c:pt>
                <c:pt idx="1">
                  <c:v>0.27657683696826568</c:v>
                </c:pt>
                <c:pt idx="2">
                  <c:v>0.27657683696826568</c:v>
                </c:pt>
                <c:pt idx="3">
                  <c:v>0.27657683696826568</c:v>
                </c:pt>
                <c:pt idx="4" formatCode="General">
                  <c:v>0</c:v>
                </c:pt>
              </c:numCache>
            </c:numRef>
          </c:val>
        </c:ser>
        <c:ser>
          <c:idx val="1"/>
          <c:order val="1"/>
          <c:tx>
            <c:strRef>
              <c:f>Myanmar!$J$6</c:f>
              <c:strCache>
                <c:ptCount val="1"/>
                <c:pt idx="0">
                  <c:v>Mining</c:v>
                </c:pt>
              </c:strCache>
            </c:strRef>
          </c:tx>
          <c:spPr>
            <a:solidFill>
              <a:srgbClr val="6666FF"/>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Myanmar!$J$7:$J$28</c:f>
              <c:numCache>
                <c:formatCode>General</c:formatCode>
                <c:ptCount val="22"/>
                <c:pt idx="3">
                  <c:v>0</c:v>
                </c:pt>
                <c:pt idx="4" formatCode="#,##0.000">
                  <c:v>0.76851256907083909</c:v>
                </c:pt>
                <c:pt idx="5" formatCode="#,##0.000">
                  <c:v>0.76851256907083909</c:v>
                </c:pt>
                <c:pt idx="6" formatCode="#,##0.000">
                  <c:v>0.76851256907083909</c:v>
                </c:pt>
                <c:pt idx="7">
                  <c:v>0</c:v>
                </c:pt>
              </c:numCache>
            </c:numRef>
          </c:val>
        </c:ser>
        <c:ser>
          <c:idx val="2"/>
          <c:order val="2"/>
          <c:tx>
            <c:strRef>
              <c:f>Myanmar!$K$6</c:f>
              <c:strCache>
                <c:ptCount val="1"/>
                <c:pt idx="0">
                  <c:v>Construction</c:v>
                </c:pt>
              </c:strCache>
            </c:strRef>
          </c:tx>
          <c:spPr>
            <a:solidFill>
              <a:srgbClr val="CC6600"/>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Myanmar!$K$7:$K$28</c:f>
              <c:numCache>
                <c:formatCode>General</c:formatCode>
                <c:ptCount val="22"/>
                <c:pt idx="6">
                  <c:v>0</c:v>
                </c:pt>
                <c:pt idx="7" formatCode="#,##0.000">
                  <c:v>0.80174952720924519</c:v>
                </c:pt>
                <c:pt idx="8" formatCode="#,##0.000">
                  <c:v>0.80174952720924519</c:v>
                </c:pt>
                <c:pt idx="9" formatCode="#,##0.000">
                  <c:v>0.80174952720924519</c:v>
                </c:pt>
                <c:pt idx="10">
                  <c:v>0</c:v>
                </c:pt>
              </c:numCache>
            </c:numRef>
          </c:val>
        </c:ser>
        <c:ser>
          <c:idx val="3"/>
          <c:order val="3"/>
          <c:tx>
            <c:strRef>
              <c:f>Myanmar!$L$6</c:f>
              <c:strCache>
                <c:ptCount val="1"/>
                <c:pt idx="0">
                  <c:v>Wholesale &amp; retail</c:v>
                </c:pt>
              </c:strCache>
            </c:strRef>
          </c:tx>
          <c:spPr>
            <a:solidFill>
              <a:srgbClr val="FF00FF"/>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Myanmar!$L$7:$L$28</c:f>
              <c:numCache>
                <c:formatCode>General</c:formatCode>
                <c:ptCount val="22"/>
                <c:pt idx="9">
                  <c:v>0</c:v>
                </c:pt>
                <c:pt idx="10" formatCode="#,##0.0">
                  <c:v>0.84774859621233045</c:v>
                </c:pt>
                <c:pt idx="11" formatCode="#,##0.0">
                  <c:v>0.84774859621233045</c:v>
                </c:pt>
                <c:pt idx="12" formatCode="#,##0.0">
                  <c:v>0.84774859621233045</c:v>
                </c:pt>
                <c:pt idx="13">
                  <c:v>0</c:v>
                </c:pt>
              </c:numCache>
            </c:numRef>
          </c:val>
        </c:ser>
        <c:ser>
          <c:idx val="4"/>
          <c:order val="4"/>
          <c:tx>
            <c:strRef>
              <c:f>Myanmar!$M$6</c:f>
              <c:strCache>
                <c:ptCount val="1"/>
                <c:pt idx="0">
                  <c:v>Agriculture</c:v>
                </c:pt>
              </c:strCache>
            </c:strRef>
          </c:tx>
          <c:spPr>
            <a:solidFill>
              <a:srgbClr val="66FFFF"/>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Myanmar!$M$7:$M$28</c:f>
              <c:numCache>
                <c:formatCode>General</c:formatCode>
                <c:ptCount val="22"/>
                <c:pt idx="12">
                  <c:v>0</c:v>
                </c:pt>
                <c:pt idx="13" formatCode="#,##0.0">
                  <c:v>0.8604953691626549</c:v>
                </c:pt>
                <c:pt idx="14" formatCode="#,##0.0">
                  <c:v>0.8604953691626549</c:v>
                </c:pt>
                <c:pt idx="15" formatCode="#,##0.0">
                  <c:v>0.8604953691626549</c:v>
                </c:pt>
                <c:pt idx="16">
                  <c:v>0</c:v>
                </c:pt>
              </c:numCache>
            </c:numRef>
          </c:val>
        </c:ser>
        <c:ser>
          <c:idx val="5"/>
          <c:order val="5"/>
          <c:tx>
            <c:strRef>
              <c:f>Myanmar!$N$6</c:f>
              <c:strCache>
                <c:ptCount val="1"/>
                <c:pt idx="0">
                  <c:v>Manufacturing</c:v>
                </c:pt>
              </c:strCache>
            </c:strRef>
          </c:tx>
          <c:spPr>
            <a:solidFill>
              <a:srgbClr val="000000"/>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Myanmar!$N$7:$N$28</c:f>
              <c:numCache>
                <c:formatCode>General</c:formatCode>
                <c:ptCount val="22"/>
                <c:pt idx="15">
                  <c:v>0</c:v>
                </c:pt>
                <c:pt idx="16" formatCode="#,##0.0">
                  <c:v>1.8637800201420662</c:v>
                </c:pt>
                <c:pt idx="17" formatCode="#,##0.0">
                  <c:v>1.8637800201420662</c:v>
                </c:pt>
                <c:pt idx="18" formatCode="#,##0.0">
                  <c:v>1.8637800201420662</c:v>
                </c:pt>
                <c:pt idx="19">
                  <c:v>0</c:v>
                </c:pt>
              </c:numCache>
            </c:numRef>
          </c:val>
        </c:ser>
        <c:ser>
          <c:idx val="6"/>
          <c:order val="6"/>
          <c:tx>
            <c:strRef>
              <c:f>Myanmar!$O$6</c:f>
              <c:strCache>
                <c:ptCount val="1"/>
                <c:pt idx="0">
                  <c:v>Transport, storage, comms</c:v>
                </c:pt>
              </c:strCache>
            </c:strRef>
          </c:tx>
          <c:spPr>
            <a:solidFill>
              <a:srgbClr val="FFFF00"/>
            </a:solidFill>
            <a:ln w="3175">
              <a:solidFill>
                <a:schemeClr val="bg1">
                  <a:lumMod val="50000"/>
                </a:schemeClr>
              </a:solidFill>
            </a:ln>
          </c:spPr>
          <c:cat>
            <c:numRef>
              <c:f>Myanmar!$H$7:$H$28</c:f>
              <c:numCache>
                <c:formatCode>0.00</c:formatCode>
                <c:ptCount val="22"/>
                <c:pt idx="0">
                  <c:v>0</c:v>
                </c:pt>
                <c:pt idx="1">
                  <c:v>0</c:v>
                </c:pt>
                <c:pt idx="2">
                  <c:v>5.0353444024330098</c:v>
                </c:pt>
                <c:pt idx="3">
                  <c:v>10.07068880486602</c:v>
                </c:pt>
                <c:pt idx="4">
                  <c:v>10.07068880486602</c:v>
                </c:pt>
                <c:pt idx="5">
                  <c:v>10.460299194476409</c:v>
                </c:pt>
                <c:pt idx="6">
                  <c:v>10.849909584086799</c:v>
                </c:pt>
                <c:pt idx="7">
                  <c:v>10.849909584086799</c:v>
                </c:pt>
                <c:pt idx="8">
                  <c:v>13.766233766233766</c:v>
                </c:pt>
                <c:pt idx="9">
                  <c:v>16.682557948380733</c:v>
                </c:pt>
                <c:pt idx="10">
                  <c:v>16.682557948380733</c:v>
                </c:pt>
                <c:pt idx="11">
                  <c:v>29.220779220779221</c:v>
                </c:pt>
                <c:pt idx="12">
                  <c:v>41.759000493177709</c:v>
                </c:pt>
                <c:pt idx="13">
                  <c:v>41.759000493177709</c:v>
                </c:pt>
                <c:pt idx="14">
                  <c:v>62.778234423804044</c:v>
                </c:pt>
                <c:pt idx="15">
                  <c:v>83.797468354430379</c:v>
                </c:pt>
                <c:pt idx="16">
                  <c:v>83.797468354430379</c:v>
                </c:pt>
                <c:pt idx="17">
                  <c:v>89.084333388130858</c:v>
                </c:pt>
                <c:pt idx="18">
                  <c:v>94.371198421831338</c:v>
                </c:pt>
                <c:pt idx="19">
                  <c:v>94.371198421831338</c:v>
                </c:pt>
                <c:pt idx="20">
                  <c:v>97.185599210915669</c:v>
                </c:pt>
                <c:pt idx="21">
                  <c:v>100</c:v>
                </c:pt>
              </c:numCache>
            </c:numRef>
          </c:cat>
          <c:val>
            <c:numRef>
              <c:f>Myanmar!$O$7:$O$28</c:f>
              <c:numCache>
                <c:formatCode>General</c:formatCode>
                <c:ptCount val="22"/>
                <c:pt idx="18">
                  <c:v>0</c:v>
                </c:pt>
                <c:pt idx="19" formatCode="#,##0.0">
                  <c:v>2.6293312675380722</c:v>
                </c:pt>
                <c:pt idx="20" formatCode="#,##0.0">
                  <c:v>2.6293312675380722</c:v>
                </c:pt>
                <c:pt idx="21" formatCode="#,##0.0">
                  <c:v>2.6293312675380722</c:v>
                </c:pt>
              </c:numCache>
            </c:numRef>
          </c:val>
        </c:ser>
        <c:dLbls>
          <c:showLegendKey val="0"/>
          <c:showVal val="0"/>
          <c:showCatName val="0"/>
          <c:showSerName val="0"/>
          <c:showPercent val="0"/>
          <c:showBubbleSize val="0"/>
        </c:dLbls>
        <c:axId val="240726784"/>
        <c:axId val="240728704"/>
      </c:areaChart>
      <c:dateAx>
        <c:axId val="24072678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40728704"/>
        <c:crosses val="autoZero"/>
        <c:auto val="0"/>
        <c:lblOffset val="100"/>
        <c:baseTimeUnit val="days"/>
        <c:majorUnit val="10"/>
        <c:majorTimeUnit val="days"/>
      </c:dateAx>
      <c:valAx>
        <c:axId val="24072870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072678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l"/>
              <c:showLegendKey val="0"/>
              <c:showVal val="1"/>
              <c:showCatName val="1"/>
              <c:showSerName val="0"/>
              <c:showPercent val="0"/>
              <c:showBubbleSize val="0"/>
            </c:dLbl>
            <c:dLbl>
              <c:idx val="1"/>
              <c:layout/>
              <c:tx>
                <c:rich>
                  <a:bodyPr/>
                  <a:lstStyle/>
                  <a:p>
                    <a:r>
                      <a:rPr lang="en-US" sz="700"/>
                      <a:t>Industry</a:t>
                    </a:r>
                    <a:endParaRPr lang="en-US"/>
                  </a:p>
                </c:rich>
              </c:tx>
              <c:dLblPos val="l"/>
              <c:showLegendKey val="0"/>
              <c:showVal val="1"/>
              <c:showCatName val="1"/>
              <c:showSerName val="0"/>
              <c:showPercent val="0"/>
              <c:showBubbleSize val="0"/>
            </c:dLbl>
            <c:dLbl>
              <c:idx val="2"/>
              <c:layout/>
              <c:tx>
                <c:rich>
                  <a:bodyPr/>
                  <a:lstStyle/>
                  <a:p>
                    <a:r>
                      <a:rPr lang="en-US" sz="700"/>
                      <a:t>Services</a:t>
                    </a:r>
                    <a:endParaRPr lang="en-US"/>
                  </a:p>
                </c:rich>
              </c:tx>
              <c:dLblPos val="l"/>
              <c:showLegendKey val="0"/>
              <c:showVal val="1"/>
              <c:showCatName val="1"/>
              <c:showSerName val="0"/>
              <c:showPercent val="0"/>
              <c:showBubbleSize val="0"/>
            </c:dLbl>
            <c:dLbl>
              <c:idx val="3"/>
              <c:tx>
                <c:rich>
                  <a:bodyPr/>
                  <a:lstStyle/>
                  <a:p>
                    <a:r>
                      <a:rPr lang="en-US" sz="700"/>
                      <a:t>Distribution</a:t>
                    </a:r>
                    <a:endParaRPr lang="en-US"/>
                  </a:p>
                </c:rich>
              </c:tx>
              <c:dLblPos val="l"/>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b"/>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Nepal!$E$7:$E$9</c:f>
              <c:numCache>
                <c:formatCode>#,##0.000</c:formatCode>
                <c:ptCount val="3"/>
                <c:pt idx="0">
                  <c:v>0.65699996948242201</c:v>
                </c:pt>
                <c:pt idx="1">
                  <c:v>0.79099996566772501</c:v>
                </c:pt>
                <c:pt idx="2">
                  <c:v>0.99799997329711998</c:v>
                </c:pt>
              </c:numCache>
            </c:numRef>
          </c:xVal>
          <c:yVal>
            <c:numRef>
              <c:f>Nepal!$F$7:$F$9</c:f>
              <c:numCache>
                <c:formatCode>#,##0.0</c:formatCode>
                <c:ptCount val="3"/>
                <c:pt idx="0">
                  <c:v>0.53580842291860598</c:v>
                </c:pt>
                <c:pt idx="1">
                  <c:v>1.3600420354833995</c:v>
                </c:pt>
                <c:pt idx="2">
                  <c:v>2.2498948684158808</c:v>
                </c:pt>
              </c:numCache>
            </c:numRef>
          </c:yVal>
          <c:smooth val="0"/>
        </c:ser>
        <c:dLbls>
          <c:showLegendKey val="0"/>
          <c:showVal val="1"/>
          <c:showCatName val="0"/>
          <c:showSerName val="0"/>
          <c:showPercent val="0"/>
          <c:showBubbleSize val="0"/>
        </c:dLbls>
        <c:axId val="238357504"/>
        <c:axId val="240754688"/>
      </c:scatterChart>
      <c:valAx>
        <c:axId val="23835750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0754688"/>
        <c:crosses val="autoZero"/>
        <c:crossBetween val="midCat"/>
      </c:valAx>
      <c:valAx>
        <c:axId val="240754688"/>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38357504"/>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Nepal!$I$6</c:f>
              <c:strCache>
                <c:ptCount val="1"/>
                <c:pt idx="0">
                  <c:v>Agriculture</c:v>
                </c:pt>
              </c:strCache>
            </c:strRef>
          </c:tx>
          <c:spPr>
            <a:solidFill>
              <a:schemeClr val="accent1"/>
            </a:solidFill>
          </c:spPr>
          <c:cat>
            <c:numRef>
              <c:f>Nepal!$H$7:$H$17</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Nepal!$I$7:$I$17</c:f>
              <c:numCache>
                <c:formatCode>#,##0.0</c:formatCode>
                <c:ptCount val="11"/>
                <c:pt idx="0" formatCode="General">
                  <c:v>0</c:v>
                </c:pt>
                <c:pt idx="1">
                  <c:v>0.53580842291860598</c:v>
                </c:pt>
                <c:pt idx="2">
                  <c:v>0.53580842291860598</c:v>
                </c:pt>
                <c:pt idx="3">
                  <c:v>0.53580842291860598</c:v>
                </c:pt>
                <c:pt idx="4" formatCode="General">
                  <c:v>0</c:v>
                </c:pt>
              </c:numCache>
            </c:numRef>
          </c:val>
        </c:ser>
        <c:ser>
          <c:idx val="1"/>
          <c:order val="1"/>
          <c:tx>
            <c:strRef>
              <c:f>Nepal!$J$6</c:f>
              <c:strCache>
                <c:ptCount val="1"/>
                <c:pt idx="0">
                  <c:v>Industry</c:v>
                </c:pt>
              </c:strCache>
            </c:strRef>
          </c:tx>
          <c:spPr>
            <a:solidFill>
              <a:schemeClr val="accent6"/>
            </a:solidFill>
          </c:spPr>
          <c:cat>
            <c:numRef>
              <c:f>Nepal!$H$7:$H$17</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Nepal!$J$7:$J$17</c:f>
              <c:numCache>
                <c:formatCode>General</c:formatCode>
                <c:ptCount val="11"/>
                <c:pt idx="3">
                  <c:v>0</c:v>
                </c:pt>
                <c:pt idx="4" formatCode="#,##0.0">
                  <c:v>1.3600420354833995</c:v>
                </c:pt>
                <c:pt idx="5" formatCode="#,##0.0">
                  <c:v>1.3600420354833995</c:v>
                </c:pt>
                <c:pt idx="6" formatCode="#,##0.0">
                  <c:v>1.3600420354833995</c:v>
                </c:pt>
                <c:pt idx="7">
                  <c:v>0</c:v>
                </c:pt>
              </c:numCache>
            </c:numRef>
          </c:val>
        </c:ser>
        <c:ser>
          <c:idx val="2"/>
          <c:order val="2"/>
          <c:tx>
            <c:strRef>
              <c:f>Nepal!$K$6</c:f>
              <c:strCache>
                <c:ptCount val="1"/>
                <c:pt idx="0">
                  <c:v>Services</c:v>
                </c:pt>
              </c:strCache>
            </c:strRef>
          </c:tx>
          <c:spPr>
            <a:solidFill>
              <a:schemeClr val="bg1">
                <a:lumMod val="75000"/>
              </a:schemeClr>
            </a:solidFill>
          </c:spPr>
          <c:cat>
            <c:numRef>
              <c:f>Nepal!$H$7:$H$17</c:f>
              <c:numCache>
                <c:formatCode>0.00</c:formatCode>
                <c:ptCount val="11"/>
                <c:pt idx="0">
                  <c:v>0</c:v>
                </c:pt>
                <c:pt idx="1">
                  <c:v>0</c:v>
                </c:pt>
                <c:pt idx="2">
                  <c:v>32.849998474121101</c:v>
                </c:pt>
                <c:pt idx="3">
                  <c:v>65.699996948242202</c:v>
                </c:pt>
                <c:pt idx="4">
                  <c:v>65.699996948242202</c:v>
                </c:pt>
                <c:pt idx="5">
                  <c:v>72.399996757507353</c:v>
                </c:pt>
                <c:pt idx="6">
                  <c:v>79.099996566772504</c:v>
                </c:pt>
                <c:pt idx="7">
                  <c:v>79.099996566772504</c:v>
                </c:pt>
                <c:pt idx="8">
                  <c:v>89.449996948242244</c:v>
                </c:pt>
                <c:pt idx="9">
                  <c:v>99.799997329711999</c:v>
                </c:pt>
                <c:pt idx="10">
                  <c:v>99.799997329711999</c:v>
                </c:pt>
              </c:numCache>
            </c:numRef>
          </c:cat>
          <c:val>
            <c:numRef>
              <c:f>Nepal!$K$7:$K$17</c:f>
              <c:numCache>
                <c:formatCode>General</c:formatCode>
                <c:ptCount val="11"/>
                <c:pt idx="6">
                  <c:v>0</c:v>
                </c:pt>
                <c:pt idx="7" formatCode="#,##0.0">
                  <c:v>2.2498948684158808</c:v>
                </c:pt>
                <c:pt idx="8" formatCode="#,##0.0">
                  <c:v>2.2498948684158808</c:v>
                </c:pt>
                <c:pt idx="9" formatCode="#,##0.0">
                  <c:v>2.2498948684158808</c:v>
                </c:pt>
                <c:pt idx="10">
                  <c:v>0</c:v>
                </c:pt>
              </c:numCache>
            </c:numRef>
          </c:val>
        </c:ser>
        <c:dLbls>
          <c:showLegendKey val="0"/>
          <c:showVal val="0"/>
          <c:showCatName val="0"/>
          <c:showSerName val="0"/>
          <c:showPercent val="0"/>
          <c:showBubbleSize val="0"/>
        </c:dLbls>
        <c:axId val="240428160"/>
        <c:axId val="240430080"/>
      </c:areaChart>
      <c:dateAx>
        <c:axId val="240428160"/>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40430080"/>
        <c:crosses val="autoZero"/>
        <c:auto val="0"/>
        <c:lblOffset val="100"/>
        <c:baseTimeUnit val="days"/>
        <c:majorUnit val="10"/>
        <c:majorTimeUnit val="days"/>
      </c:dateAx>
      <c:valAx>
        <c:axId val="24043008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042816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Nepal2!$I$6</c:f>
              <c:strCache>
                <c:ptCount val="1"/>
                <c:pt idx="0">
                  <c:v>Agriculture</c:v>
                </c:pt>
              </c:strCache>
            </c:strRef>
          </c:tx>
          <c:spPr>
            <a:solidFill>
              <a:srgbClr val="13CF44"/>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Nepal2!$I$7:$I$28</c:f>
              <c:numCache>
                <c:formatCode>#,##0.0</c:formatCode>
                <c:ptCount val="22"/>
                <c:pt idx="0" formatCode="General">
                  <c:v>0</c:v>
                </c:pt>
                <c:pt idx="1">
                  <c:v>0.44225144618480439</c:v>
                </c:pt>
                <c:pt idx="2">
                  <c:v>0.44225144618480439</c:v>
                </c:pt>
                <c:pt idx="3">
                  <c:v>0.44225144618480439</c:v>
                </c:pt>
                <c:pt idx="4" formatCode="General">
                  <c:v>0</c:v>
                </c:pt>
              </c:numCache>
            </c:numRef>
          </c:val>
        </c:ser>
        <c:ser>
          <c:idx val="1"/>
          <c:order val="1"/>
          <c:tx>
            <c:strRef>
              <c:f>Nepal2!$J$6</c:f>
              <c:strCache>
                <c:ptCount val="1"/>
                <c:pt idx="0">
                  <c:v>Manufacturing</c:v>
                </c:pt>
              </c:strCache>
            </c:strRef>
          </c:tx>
          <c:spPr>
            <a:solidFill>
              <a:srgbClr val="6666FF"/>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Nepal2!$J$7:$J$28</c:f>
              <c:numCache>
                <c:formatCode>General</c:formatCode>
                <c:ptCount val="22"/>
                <c:pt idx="3">
                  <c:v>0</c:v>
                </c:pt>
                <c:pt idx="4" formatCode="#,##0.000">
                  <c:v>1.0235958970975396</c:v>
                </c:pt>
                <c:pt idx="5" formatCode="#,##0.000">
                  <c:v>1.0235958970975396</c:v>
                </c:pt>
                <c:pt idx="6" formatCode="#,##0.000">
                  <c:v>1.0235958970975396</c:v>
                </c:pt>
                <c:pt idx="7">
                  <c:v>0</c:v>
                </c:pt>
              </c:numCache>
            </c:numRef>
          </c:val>
        </c:ser>
        <c:ser>
          <c:idx val="2"/>
          <c:order val="2"/>
          <c:tx>
            <c:strRef>
              <c:f>Nepal2!$K$6</c:f>
              <c:strCache>
                <c:ptCount val="1"/>
                <c:pt idx="0">
                  <c:v>Construction</c:v>
                </c:pt>
              </c:strCache>
            </c:strRef>
          </c:tx>
          <c:spPr>
            <a:solidFill>
              <a:srgbClr val="CC6600"/>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Nepal2!$K$7:$K$28</c:f>
              <c:numCache>
                <c:formatCode>General</c:formatCode>
                <c:ptCount val="22"/>
                <c:pt idx="6">
                  <c:v>0</c:v>
                </c:pt>
                <c:pt idx="7" formatCode="#,##0.000">
                  <c:v>1.6872354761818653</c:v>
                </c:pt>
                <c:pt idx="8" formatCode="#,##0.000">
                  <c:v>1.6872354761818653</c:v>
                </c:pt>
                <c:pt idx="9" formatCode="#,##0.000">
                  <c:v>1.6872354761818653</c:v>
                </c:pt>
                <c:pt idx="10">
                  <c:v>0</c:v>
                </c:pt>
              </c:numCache>
            </c:numRef>
          </c:val>
        </c:ser>
        <c:ser>
          <c:idx val="3"/>
          <c:order val="3"/>
          <c:tx>
            <c:strRef>
              <c:f>Nepal2!$L$6</c:f>
              <c:strCache>
                <c:ptCount val="1"/>
                <c:pt idx="0">
                  <c:v>Wholesale, retail, hotels</c:v>
                </c:pt>
              </c:strCache>
            </c:strRef>
          </c:tx>
          <c:spPr>
            <a:solidFill>
              <a:srgbClr val="FF00FF"/>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Nepal2!$L$7:$L$28</c:f>
              <c:numCache>
                <c:formatCode>General</c:formatCode>
                <c:ptCount val="22"/>
                <c:pt idx="9">
                  <c:v>0</c:v>
                </c:pt>
                <c:pt idx="10" formatCode="#,##0.0">
                  <c:v>1.8493002769132132</c:v>
                </c:pt>
                <c:pt idx="11" formatCode="#,##0.0">
                  <c:v>1.8493002769132132</c:v>
                </c:pt>
                <c:pt idx="12" formatCode="#,##0.0">
                  <c:v>1.8493002769132132</c:v>
                </c:pt>
                <c:pt idx="13">
                  <c:v>0</c:v>
                </c:pt>
              </c:numCache>
            </c:numRef>
          </c:val>
        </c:ser>
        <c:ser>
          <c:idx val="4"/>
          <c:order val="4"/>
          <c:tx>
            <c:strRef>
              <c:f>Nepal2!$M$6</c:f>
              <c:strCache>
                <c:ptCount val="1"/>
                <c:pt idx="0">
                  <c:v>Mining &amp; utilities</c:v>
                </c:pt>
              </c:strCache>
            </c:strRef>
          </c:tx>
          <c:spPr>
            <a:solidFill>
              <a:srgbClr val="66FFFF"/>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Nepal2!$M$7:$M$28</c:f>
              <c:numCache>
                <c:formatCode>General</c:formatCode>
                <c:ptCount val="22"/>
                <c:pt idx="12">
                  <c:v>0</c:v>
                </c:pt>
                <c:pt idx="13" formatCode="#,##0.0">
                  <c:v>2.196498618213337</c:v>
                </c:pt>
                <c:pt idx="14" formatCode="#,##0.0">
                  <c:v>2.196498618213337</c:v>
                </c:pt>
                <c:pt idx="15" formatCode="#,##0.0">
                  <c:v>2.196498618213337</c:v>
                </c:pt>
                <c:pt idx="16">
                  <c:v>0</c:v>
                </c:pt>
              </c:numCache>
            </c:numRef>
          </c:val>
        </c:ser>
        <c:ser>
          <c:idx val="5"/>
          <c:order val="5"/>
          <c:tx>
            <c:strRef>
              <c:f>Nepal2!$N$6</c:f>
              <c:strCache>
                <c:ptCount val="1"/>
                <c:pt idx="0">
                  <c:v>Other</c:v>
                </c:pt>
              </c:strCache>
            </c:strRef>
          </c:tx>
          <c:spPr>
            <a:solidFill>
              <a:srgbClr val="000000"/>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Nepal2!$N$7:$N$28</c:f>
              <c:numCache>
                <c:formatCode>General</c:formatCode>
                <c:ptCount val="22"/>
                <c:pt idx="15">
                  <c:v>0</c:v>
                </c:pt>
                <c:pt idx="16" formatCode="#,##0.0">
                  <c:v>4.2171856137988621</c:v>
                </c:pt>
                <c:pt idx="17" formatCode="#,##0.0">
                  <c:v>4.2171856137988621</c:v>
                </c:pt>
                <c:pt idx="18" formatCode="#,##0.0">
                  <c:v>4.2171856137988621</c:v>
                </c:pt>
                <c:pt idx="19">
                  <c:v>0</c:v>
                </c:pt>
              </c:numCache>
            </c:numRef>
          </c:val>
        </c:ser>
        <c:ser>
          <c:idx val="6"/>
          <c:order val="6"/>
          <c:tx>
            <c:strRef>
              <c:f>Nepal2!$O$6</c:f>
              <c:strCache>
                <c:ptCount val="1"/>
                <c:pt idx="0">
                  <c:v>Transport, storage, comms</c:v>
                </c:pt>
              </c:strCache>
            </c:strRef>
          </c:tx>
          <c:spPr>
            <a:solidFill>
              <a:srgbClr val="FFFF00"/>
            </a:solidFill>
            <a:ln w="3175">
              <a:solidFill>
                <a:schemeClr val="bg1">
                  <a:lumMod val="50000"/>
                </a:schemeClr>
              </a:solidFill>
            </a:ln>
          </c:spPr>
          <c:cat>
            <c:numRef>
              <c:f>Nepal2!$H$7:$H$28</c:f>
              <c:numCache>
                <c:formatCode>0.00</c:formatCode>
                <c:ptCount val="22"/>
                <c:pt idx="0">
                  <c:v>0</c:v>
                </c:pt>
                <c:pt idx="1">
                  <c:v>0</c:v>
                </c:pt>
                <c:pt idx="2">
                  <c:v>36.239031358410998</c:v>
                </c:pt>
                <c:pt idx="3">
                  <c:v>72.478062716821995</c:v>
                </c:pt>
                <c:pt idx="4">
                  <c:v>72.478062716821995</c:v>
                </c:pt>
                <c:pt idx="5">
                  <c:v>75.698932045439093</c:v>
                </c:pt>
                <c:pt idx="6">
                  <c:v>78.919801374056192</c:v>
                </c:pt>
                <c:pt idx="7">
                  <c:v>78.919801374056192</c:v>
                </c:pt>
                <c:pt idx="8">
                  <c:v>80.742806611795118</c:v>
                </c:pt>
                <c:pt idx="9">
                  <c:v>82.565811849534057</c:v>
                </c:pt>
                <c:pt idx="10">
                  <c:v>82.565811849534057</c:v>
                </c:pt>
                <c:pt idx="11">
                  <c:v>86.619957825998242</c:v>
                </c:pt>
                <c:pt idx="12">
                  <c:v>90.674103802462426</c:v>
                </c:pt>
                <c:pt idx="13">
                  <c:v>90.674103802462426</c:v>
                </c:pt>
                <c:pt idx="14">
                  <c:v>91.269301408067491</c:v>
                </c:pt>
                <c:pt idx="15">
                  <c:v>91.864499013672557</c:v>
                </c:pt>
                <c:pt idx="16">
                  <c:v>91.864499013672557</c:v>
                </c:pt>
                <c:pt idx="17">
                  <c:v>95.047955921365912</c:v>
                </c:pt>
                <c:pt idx="18">
                  <c:v>98.231412829059266</c:v>
                </c:pt>
                <c:pt idx="19">
                  <c:v>98.231412829059266</c:v>
                </c:pt>
                <c:pt idx="20">
                  <c:v>99.115706414529654</c:v>
                </c:pt>
                <c:pt idx="21">
                  <c:v>100.00000000000003</c:v>
                </c:pt>
              </c:numCache>
            </c:numRef>
          </c:cat>
          <c:val>
            <c:numRef>
              <c:f>Nepal2!$O$7:$O$28</c:f>
              <c:numCache>
                <c:formatCode>General</c:formatCode>
                <c:ptCount val="22"/>
                <c:pt idx="18">
                  <c:v>0</c:v>
                </c:pt>
                <c:pt idx="19" formatCode="#,##0.0">
                  <c:v>6.0733399551247738</c:v>
                </c:pt>
                <c:pt idx="20" formatCode="#,##0.0">
                  <c:v>6.0733399551247738</c:v>
                </c:pt>
                <c:pt idx="21" formatCode="#,##0.0">
                  <c:v>6.0733399551247738</c:v>
                </c:pt>
              </c:numCache>
            </c:numRef>
          </c:val>
        </c:ser>
        <c:dLbls>
          <c:showLegendKey val="0"/>
          <c:showVal val="0"/>
          <c:showCatName val="0"/>
          <c:showSerName val="0"/>
          <c:showPercent val="0"/>
          <c:showBubbleSize val="0"/>
        </c:dLbls>
        <c:axId val="240945024"/>
        <c:axId val="240959488"/>
      </c:areaChart>
      <c:dateAx>
        <c:axId val="24094502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40959488"/>
        <c:crosses val="autoZero"/>
        <c:auto val="0"/>
        <c:lblOffset val="100"/>
        <c:baseTimeUnit val="days"/>
        <c:majorUnit val="10"/>
        <c:majorTimeUnit val="days"/>
      </c:dateAx>
      <c:valAx>
        <c:axId val="24095948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094502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b"/>
              <c:showLegendKey val="0"/>
              <c:showVal val="1"/>
              <c:showCatName val="1"/>
              <c:showSerName val="0"/>
              <c:showPercent val="0"/>
              <c:showBubbleSize val="0"/>
            </c:dLbl>
            <c:dLbl>
              <c:idx val="1"/>
              <c:layout/>
              <c:tx>
                <c:rich>
                  <a:bodyPr/>
                  <a:lstStyle/>
                  <a:p>
                    <a:r>
                      <a:rPr lang="en-US" sz="700"/>
                      <a:t>Govt</a:t>
                    </a:r>
                    <a:r>
                      <a:rPr lang="en-US" sz="700" baseline="0"/>
                      <a:t> services</a:t>
                    </a:r>
                    <a:endParaRPr lang="en-US"/>
                  </a:p>
                </c:rich>
              </c:tx>
              <c:dLblPos val="r"/>
              <c:showLegendKey val="0"/>
              <c:showVal val="1"/>
              <c:showCatName val="1"/>
              <c:showSerName val="0"/>
              <c:showPercent val="0"/>
              <c:showBubbleSize val="0"/>
            </c:dLbl>
            <c:dLbl>
              <c:idx val="2"/>
              <c:layout/>
              <c:tx>
                <c:rich>
                  <a:bodyPr/>
                  <a:lstStyle/>
                  <a:p>
                    <a:r>
                      <a:rPr lang="en-US" sz="700"/>
                      <a:t>Agriculture</a:t>
                    </a:r>
                    <a:endParaRPr lang="en-US"/>
                  </a:p>
                </c:rich>
              </c:tx>
              <c:dLblPos val="b"/>
              <c:showLegendKey val="0"/>
              <c:showVal val="1"/>
              <c:showCatName val="1"/>
              <c:showSerName val="0"/>
              <c:showPercent val="0"/>
              <c:showBubbleSize val="0"/>
            </c:dLbl>
            <c:dLbl>
              <c:idx val="3"/>
              <c:layout/>
              <c:tx>
                <c:rich>
                  <a:bodyPr/>
                  <a:lstStyle/>
                  <a:p>
                    <a:r>
                      <a:rPr lang="en-US" sz="700"/>
                      <a:t>Finance &amp;</a:t>
                    </a:r>
                    <a:r>
                      <a:rPr lang="en-US" sz="700" baseline="0"/>
                      <a:t> </a:t>
                    </a:r>
                    <a:br>
                      <a:rPr lang="en-US" sz="700" baseline="0"/>
                    </a:br>
                    <a:r>
                      <a:rPr lang="en-US" sz="700" baseline="0"/>
                      <a:t>business</a:t>
                    </a:r>
                    <a:endParaRPr lang="en-US"/>
                  </a:p>
                </c:rich>
              </c:tx>
              <c:dLblPos val="l"/>
              <c:showLegendKey val="0"/>
              <c:showVal val="1"/>
              <c:showCatName val="1"/>
              <c:showSerName val="0"/>
              <c:showPercent val="0"/>
              <c:showBubbleSize val="0"/>
            </c:dLbl>
            <c:dLbl>
              <c:idx val="4"/>
              <c:layout/>
              <c:tx>
                <c:rich>
                  <a:bodyPr/>
                  <a:lstStyle/>
                  <a:p>
                    <a:r>
                      <a:rPr lang="en-US" sz="700"/>
                      <a:t>Manufacturing</a:t>
                    </a:r>
                    <a:endParaRPr lang="en-US"/>
                  </a:p>
                </c:rich>
              </c:tx>
              <c:dLblPos val="r"/>
              <c:showLegendKey val="0"/>
              <c:showVal val="1"/>
              <c:showCatName val="1"/>
              <c:showSerName val="0"/>
              <c:showPercent val="0"/>
              <c:showBubbleSize val="0"/>
            </c:dLbl>
            <c:dLbl>
              <c:idx val="5"/>
              <c:layout/>
              <c:tx>
                <c:rich>
                  <a:bodyPr/>
                  <a:lstStyle/>
                  <a:p>
                    <a:r>
                      <a:rPr lang="en-US" sz="700"/>
                      <a:t>Distri-</a:t>
                    </a:r>
                    <a:br>
                      <a:rPr lang="en-US" sz="700"/>
                    </a:br>
                    <a:r>
                      <a:rPr lang="en-US" sz="700"/>
                      <a:t>bution</a:t>
                    </a:r>
                    <a:endParaRPr lang="en-US"/>
                  </a:p>
                </c:rich>
              </c:tx>
              <c:dLblPos val="l"/>
              <c:showLegendKey val="0"/>
              <c:showVal val="1"/>
              <c:showCatName val="1"/>
              <c:showSerName val="0"/>
              <c:showPercent val="0"/>
              <c:showBubbleSize val="0"/>
            </c:dLbl>
            <c:dLbl>
              <c:idx val="6"/>
              <c:layout/>
              <c:tx>
                <c:rich>
                  <a:bodyPr/>
                  <a:lstStyle/>
                  <a:p>
                    <a:r>
                      <a:rPr lang="en-US" sz="700"/>
                      <a:t>Other </a:t>
                    </a:r>
                    <a:br>
                      <a:rPr lang="en-US" sz="700"/>
                    </a:br>
                    <a:r>
                      <a:rPr lang="en-US" sz="700"/>
                      <a:t>industry</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'Nigeria 1'!$E$7:$E$13</c:f>
              <c:numCache>
                <c:formatCode>#,##0.00</c:formatCode>
                <c:ptCount val="7"/>
                <c:pt idx="0">
                  <c:v>6.5716827926213209E-2</c:v>
                </c:pt>
                <c:pt idx="1">
                  <c:v>0.11014131425145143</c:v>
                </c:pt>
                <c:pt idx="2">
                  <c:v>0.69891133566354968</c:v>
                </c:pt>
                <c:pt idx="3">
                  <c:v>0.72567627819791158</c:v>
                </c:pt>
                <c:pt idx="4">
                  <c:v>0.76565980957287183</c:v>
                </c:pt>
                <c:pt idx="5">
                  <c:v>0.97988699843248017</c:v>
                </c:pt>
                <c:pt idx="6">
                  <c:v>0.99800213081838607</c:v>
                </c:pt>
              </c:numCache>
            </c:numRef>
          </c:xVal>
          <c:yVal>
            <c:numRef>
              <c:f>'Nigeria 1'!$F$7:$F$13</c:f>
              <c:numCache>
                <c:formatCode>#,##0.0</c:formatCode>
                <c:ptCount val="7"/>
                <c:pt idx="0">
                  <c:v>0.18102110958547579</c:v>
                </c:pt>
                <c:pt idx="1">
                  <c:v>0.25371143763538623</c:v>
                </c:pt>
                <c:pt idx="2">
                  <c:v>0.63985701324964506</c:v>
                </c:pt>
                <c:pt idx="3">
                  <c:v>0.83475674885384921</c:v>
                </c:pt>
                <c:pt idx="4">
                  <c:v>0.88655148907452808</c:v>
                </c:pt>
                <c:pt idx="5">
                  <c:v>1.0355035225592262</c:v>
                </c:pt>
                <c:pt idx="6">
                  <c:v>1.2732645209014168</c:v>
                </c:pt>
              </c:numCache>
            </c:numRef>
          </c:yVal>
          <c:smooth val="0"/>
        </c:ser>
        <c:dLbls>
          <c:showLegendKey val="0"/>
          <c:showVal val="1"/>
          <c:showCatName val="0"/>
          <c:showSerName val="0"/>
          <c:showPercent val="0"/>
          <c:showBubbleSize val="0"/>
        </c:dLbls>
        <c:axId val="240436736"/>
        <c:axId val="240968832"/>
      </c:scatterChart>
      <c:valAx>
        <c:axId val="24043673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0968832"/>
        <c:crosses val="autoZero"/>
        <c:crossBetween val="midCat"/>
      </c:valAx>
      <c:valAx>
        <c:axId val="24096883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043673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'Nigeria 1'!$I$6</c:f>
              <c:strCache>
                <c:ptCount val="1"/>
                <c:pt idx="0">
                  <c:v>Other non market services</c:v>
                </c:pt>
              </c:strCache>
            </c:strRef>
          </c:tx>
          <c:spPr>
            <a:solidFill>
              <a:schemeClr val="accent1"/>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1'!$I$7:$I$32</c:f>
              <c:numCache>
                <c:formatCode>General</c:formatCode>
                <c:ptCount val="26"/>
                <c:pt idx="0">
                  <c:v>0</c:v>
                </c:pt>
                <c:pt idx="1">
                  <c:v>0.18102110958547579</c:v>
                </c:pt>
                <c:pt idx="2">
                  <c:v>0.18102110958547579</c:v>
                </c:pt>
                <c:pt idx="3">
                  <c:v>0.18102110958547579</c:v>
                </c:pt>
                <c:pt idx="4">
                  <c:v>0</c:v>
                </c:pt>
              </c:numCache>
            </c:numRef>
          </c:val>
        </c:ser>
        <c:ser>
          <c:idx val="1"/>
          <c:order val="1"/>
          <c:tx>
            <c:strRef>
              <c:f>'Nigeria 1'!$J$6</c:f>
              <c:strCache>
                <c:ptCount val="1"/>
                <c:pt idx="0">
                  <c:v>Government services</c:v>
                </c:pt>
              </c:strCache>
            </c:strRef>
          </c:tx>
          <c:spPr>
            <a:solidFill>
              <a:schemeClr val="accent6"/>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1'!$J$7:$J$32</c:f>
              <c:numCache>
                <c:formatCode>General</c:formatCode>
                <c:ptCount val="26"/>
                <c:pt idx="3">
                  <c:v>0</c:v>
                </c:pt>
                <c:pt idx="4">
                  <c:v>0.25371143763538623</c:v>
                </c:pt>
                <c:pt idx="5">
                  <c:v>0.25371143763538623</c:v>
                </c:pt>
                <c:pt idx="6">
                  <c:v>0.25371143763538623</c:v>
                </c:pt>
                <c:pt idx="7">
                  <c:v>0</c:v>
                </c:pt>
              </c:numCache>
            </c:numRef>
          </c:val>
        </c:ser>
        <c:ser>
          <c:idx val="2"/>
          <c:order val="2"/>
          <c:tx>
            <c:strRef>
              <c:f>'Nigeria 1'!$K$6</c:f>
              <c:strCache>
                <c:ptCount val="1"/>
                <c:pt idx="0">
                  <c:v>Agriculture</c:v>
                </c:pt>
              </c:strCache>
            </c:strRef>
          </c:tx>
          <c:spPr>
            <a:solidFill>
              <a:schemeClr val="accent3"/>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1'!$K$7:$K$32</c:f>
              <c:numCache>
                <c:formatCode>General</c:formatCode>
                <c:ptCount val="26"/>
                <c:pt idx="6">
                  <c:v>0</c:v>
                </c:pt>
                <c:pt idx="7">
                  <c:v>0.63985701324964506</c:v>
                </c:pt>
                <c:pt idx="8">
                  <c:v>0.63985701324964506</c:v>
                </c:pt>
                <c:pt idx="9">
                  <c:v>0.63985701324964506</c:v>
                </c:pt>
                <c:pt idx="10">
                  <c:v>0</c:v>
                </c:pt>
              </c:numCache>
            </c:numRef>
          </c:val>
        </c:ser>
        <c:ser>
          <c:idx val="3"/>
          <c:order val="3"/>
          <c:tx>
            <c:strRef>
              <c:f>'Nigeria 1'!$L$6</c:f>
              <c:strCache>
                <c:ptCount val="1"/>
                <c:pt idx="0">
                  <c:v>Finance and business services</c:v>
                </c:pt>
              </c:strCache>
            </c:strRef>
          </c:tx>
          <c:spPr>
            <a:solidFill>
              <a:schemeClr val="bg1">
                <a:lumMod val="65000"/>
              </a:schemeClr>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1'!$L$7:$L$32</c:f>
              <c:numCache>
                <c:formatCode>General</c:formatCode>
                <c:ptCount val="26"/>
                <c:pt idx="9">
                  <c:v>0</c:v>
                </c:pt>
                <c:pt idx="10">
                  <c:v>0.83475674885384921</c:v>
                </c:pt>
                <c:pt idx="11">
                  <c:v>0.83475674885384921</c:v>
                </c:pt>
                <c:pt idx="12">
                  <c:v>0.83475674885384921</c:v>
                </c:pt>
                <c:pt idx="13">
                  <c:v>0</c:v>
                </c:pt>
              </c:numCache>
            </c:numRef>
          </c:val>
        </c:ser>
        <c:ser>
          <c:idx val="4"/>
          <c:order val="4"/>
          <c:tx>
            <c:strRef>
              <c:f>'Nigeria 1'!$M$6</c:f>
              <c:strCache>
                <c:ptCount val="1"/>
                <c:pt idx="0">
                  <c:v>Manufacturing</c:v>
                </c:pt>
              </c:strCache>
            </c:strRef>
          </c:tx>
          <c:spPr>
            <a:solidFill>
              <a:schemeClr val="accent5"/>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1'!$M$7:$M$32</c:f>
              <c:numCache>
                <c:formatCode>General</c:formatCode>
                <c:ptCount val="26"/>
                <c:pt idx="12">
                  <c:v>0</c:v>
                </c:pt>
                <c:pt idx="13">
                  <c:v>0.88655148907452808</c:v>
                </c:pt>
                <c:pt idx="14">
                  <c:v>0.88655148907452808</c:v>
                </c:pt>
                <c:pt idx="15">
                  <c:v>0.88655148907452808</c:v>
                </c:pt>
                <c:pt idx="16">
                  <c:v>0</c:v>
                </c:pt>
              </c:numCache>
            </c:numRef>
          </c:val>
        </c:ser>
        <c:ser>
          <c:idx val="5"/>
          <c:order val="5"/>
          <c:tx>
            <c:strRef>
              <c:f>'Nigeria 1'!$N$6</c:f>
              <c:strCache>
                <c:ptCount val="1"/>
                <c:pt idx="0">
                  <c:v>Distribution services</c:v>
                </c:pt>
              </c:strCache>
            </c:strRef>
          </c:tx>
          <c:spPr>
            <a:solidFill>
              <a:schemeClr val="accent2"/>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1'!$N$7:$N$32</c:f>
              <c:numCache>
                <c:formatCode>General</c:formatCode>
                <c:ptCount val="26"/>
                <c:pt idx="15">
                  <c:v>0</c:v>
                </c:pt>
                <c:pt idx="16">
                  <c:v>1.0355035225592262</c:v>
                </c:pt>
                <c:pt idx="17">
                  <c:v>1.0355035225592262</c:v>
                </c:pt>
                <c:pt idx="18">
                  <c:v>1.0355035225592262</c:v>
                </c:pt>
                <c:pt idx="19">
                  <c:v>0</c:v>
                </c:pt>
              </c:numCache>
            </c:numRef>
          </c:val>
        </c:ser>
        <c:ser>
          <c:idx val="6"/>
          <c:order val="6"/>
          <c:tx>
            <c:strRef>
              <c:f>'Nigeria 1'!$O$6</c:f>
              <c:strCache>
                <c:ptCount val="1"/>
                <c:pt idx="0">
                  <c:v>Other industry</c:v>
                </c:pt>
              </c:strCache>
            </c:strRef>
          </c:tx>
          <c:spPr>
            <a:solidFill>
              <a:schemeClr val="accent6">
                <a:lumMod val="50000"/>
              </a:schemeClr>
            </a:solidFill>
          </c:spPr>
          <c:cat>
            <c:numRef>
              <c:f>'Nigeria 1'!$H$7:$H$32</c:f>
              <c:numCache>
                <c:formatCode>General</c:formatCode>
                <c:ptCount val="26"/>
                <c:pt idx="0">
                  <c:v>0</c:v>
                </c:pt>
                <c:pt idx="1">
                  <c:v>0</c:v>
                </c:pt>
                <c:pt idx="2">
                  <c:v>3.2858413963106603</c:v>
                </c:pt>
                <c:pt idx="3">
                  <c:v>6.5716827926213206</c:v>
                </c:pt>
                <c:pt idx="4">
                  <c:v>6.5716827926213206</c:v>
                </c:pt>
                <c:pt idx="5">
                  <c:v>8.7929071088832309</c:v>
                </c:pt>
                <c:pt idx="6">
                  <c:v>11.014131425145143</c:v>
                </c:pt>
                <c:pt idx="7">
                  <c:v>11.014131425145143</c:v>
                </c:pt>
                <c:pt idx="8">
                  <c:v>40.452632495750052</c:v>
                </c:pt>
                <c:pt idx="9">
                  <c:v>69.891133566354966</c:v>
                </c:pt>
                <c:pt idx="10">
                  <c:v>69.891133566354966</c:v>
                </c:pt>
                <c:pt idx="11">
                  <c:v>71.229380693073068</c:v>
                </c:pt>
                <c:pt idx="12">
                  <c:v>72.567627819791156</c:v>
                </c:pt>
                <c:pt idx="13">
                  <c:v>72.567627819791156</c:v>
                </c:pt>
                <c:pt idx="14">
                  <c:v>74.566804388539168</c:v>
                </c:pt>
                <c:pt idx="15">
                  <c:v>76.565980957287181</c:v>
                </c:pt>
                <c:pt idx="16">
                  <c:v>76.565980957287181</c:v>
                </c:pt>
                <c:pt idx="17">
                  <c:v>87.277340400267605</c:v>
                </c:pt>
                <c:pt idx="18">
                  <c:v>97.988699843248014</c:v>
                </c:pt>
                <c:pt idx="19">
                  <c:v>97.988699843248014</c:v>
                </c:pt>
                <c:pt idx="20">
                  <c:v>98.894456462543303</c:v>
                </c:pt>
                <c:pt idx="21">
                  <c:v>99.800213081838606</c:v>
                </c:pt>
                <c:pt idx="22">
                  <c:v>99.800213081838606</c:v>
                </c:pt>
                <c:pt idx="23">
                  <c:v>99.900106540919325</c:v>
                </c:pt>
                <c:pt idx="24">
                  <c:v>100.00000000000003</c:v>
                </c:pt>
                <c:pt idx="25">
                  <c:v>100.00000000000003</c:v>
                </c:pt>
              </c:numCache>
            </c:numRef>
          </c:cat>
          <c:val>
            <c:numRef>
              <c:f>'Nigeria 1'!$O$7:$O$32</c:f>
              <c:numCache>
                <c:formatCode>General</c:formatCode>
                <c:ptCount val="26"/>
                <c:pt idx="18">
                  <c:v>0</c:v>
                </c:pt>
                <c:pt idx="19">
                  <c:v>1.2732645209014168</c:v>
                </c:pt>
                <c:pt idx="20">
                  <c:v>1.2732645209014168</c:v>
                </c:pt>
                <c:pt idx="21">
                  <c:v>1.2732645209014168</c:v>
                </c:pt>
                <c:pt idx="22">
                  <c:v>0</c:v>
                </c:pt>
              </c:numCache>
            </c:numRef>
          </c:val>
        </c:ser>
        <c:dLbls>
          <c:showLegendKey val="0"/>
          <c:showVal val="0"/>
          <c:showCatName val="0"/>
          <c:showSerName val="0"/>
          <c:showPercent val="0"/>
          <c:showBubbleSize val="0"/>
        </c:dLbls>
        <c:axId val="240129536"/>
        <c:axId val="240131456"/>
      </c:areaChart>
      <c:dateAx>
        <c:axId val="240129536"/>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40131456"/>
        <c:crosses val="autoZero"/>
        <c:auto val="0"/>
        <c:lblOffset val="100"/>
        <c:baseTimeUnit val="days"/>
        <c:majorUnit val="25"/>
        <c:majorTimeUnit val="days"/>
      </c:dateAx>
      <c:valAx>
        <c:axId val="24013145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012953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b"/>
              <c:showLegendKey val="0"/>
              <c:showVal val="1"/>
              <c:showCatName val="1"/>
              <c:showSerName val="0"/>
              <c:showPercent val="0"/>
              <c:showBubbleSize val="0"/>
            </c:dLbl>
            <c:dLbl>
              <c:idx val="1"/>
              <c:layout/>
              <c:tx>
                <c:rich>
                  <a:bodyPr/>
                  <a:lstStyle/>
                  <a:p>
                    <a:r>
                      <a:rPr lang="en-US" sz="700"/>
                      <a:t>Govt</a:t>
                    </a:r>
                    <a:r>
                      <a:rPr lang="en-US" sz="700" baseline="0"/>
                      <a:t> services</a:t>
                    </a:r>
                    <a:endParaRPr lang="en-US"/>
                  </a:p>
                </c:rich>
              </c:tx>
              <c:dLblPos val="r"/>
              <c:showLegendKey val="0"/>
              <c:showVal val="1"/>
              <c:showCatName val="1"/>
              <c:showSerName val="0"/>
              <c:showPercent val="0"/>
              <c:showBubbleSize val="0"/>
            </c:dLbl>
            <c:dLbl>
              <c:idx val="2"/>
              <c:layout/>
              <c:tx>
                <c:rich>
                  <a:bodyPr/>
                  <a:lstStyle/>
                  <a:p>
                    <a:r>
                      <a:rPr lang="en-US" sz="700"/>
                      <a:t>Agriculture</a:t>
                    </a:r>
                    <a:endParaRPr lang="en-US"/>
                  </a:p>
                </c:rich>
              </c:tx>
              <c:dLblPos val="b"/>
              <c:showLegendKey val="0"/>
              <c:showVal val="1"/>
              <c:showCatName val="1"/>
              <c:showSerName val="0"/>
              <c:showPercent val="0"/>
              <c:showBubbleSize val="0"/>
            </c:dLbl>
            <c:dLbl>
              <c:idx val="3"/>
              <c:layout/>
              <c:tx>
                <c:rich>
                  <a:bodyPr/>
                  <a:lstStyle/>
                  <a:p>
                    <a:r>
                      <a:rPr lang="en-US" sz="700"/>
                      <a:t>Finance &amp;</a:t>
                    </a:r>
                    <a:r>
                      <a:rPr lang="en-US" sz="700" baseline="0"/>
                      <a:t> </a:t>
                    </a:r>
                    <a:br>
                      <a:rPr lang="en-US" sz="700" baseline="0"/>
                    </a:br>
                    <a:r>
                      <a:rPr lang="en-US" sz="700" baseline="0"/>
                      <a:t>business</a:t>
                    </a:r>
                    <a:endParaRPr lang="en-US"/>
                  </a:p>
                </c:rich>
              </c:tx>
              <c:dLblPos val="l"/>
              <c:showLegendKey val="0"/>
              <c:showVal val="1"/>
              <c:showCatName val="1"/>
              <c:showSerName val="0"/>
              <c:showPercent val="0"/>
              <c:showBubbleSize val="0"/>
            </c:dLbl>
            <c:dLbl>
              <c:idx val="4"/>
              <c:layout/>
              <c:tx>
                <c:rich>
                  <a:bodyPr/>
                  <a:lstStyle/>
                  <a:p>
                    <a:r>
                      <a:rPr lang="en-US" sz="700"/>
                      <a:t>Manufacturing</a:t>
                    </a:r>
                    <a:endParaRPr lang="en-US"/>
                  </a:p>
                </c:rich>
              </c:tx>
              <c:dLblPos val="r"/>
              <c:showLegendKey val="0"/>
              <c:showVal val="1"/>
              <c:showCatName val="1"/>
              <c:showSerName val="0"/>
              <c:showPercent val="0"/>
              <c:showBubbleSize val="0"/>
            </c:dLbl>
            <c:dLbl>
              <c:idx val="5"/>
              <c:layout/>
              <c:tx>
                <c:rich>
                  <a:bodyPr/>
                  <a:lstStyle/>
                  <a:p>
                    <a:r>
                      <a:rPr lang="en-US" sz="700"/>
                      <a:t>Distribution</a:t>
                    </a:r>
                    <a:endParaRPr lang="en-US"/>
                  </a:p>
                </c:rich>
              </c:tx>
              <c:dLblPos val="l"/>
              <c:showLegendKey val="0"/>
              <c:showVal val="1"/>
              <c:showCatName val="1"/>
              <c:showSerName val="0"/>
              <c:showPercent val="0"/>
              <c:showBubbleSize val="0"/>
            </c:dLbl>
            <c:dLbl>
              <c:idx val="6"/>
              <c:layout/>
              <c:tx>
                <c:rich>
                  <a:bodyPr/>
                  <a:lstStyle/>
                  <a:p>
                    <a:r>
                      <a:rPr lang="en-US" sz="700"/>
                      <a:t>Other </a:t>
                    </a:r>
                    <a:br>
                      <a:rPr lang="en-US" sz="700"/>
                    </a:br>
                    <a:r>
                      <a:rPr lang="en-US" sz="700"/>
                      <a:t>industry</a:t>
                    </a:r>
                    <a:endParaRPr lang="en-US"/>
                  </a:p>
                </c:rich>
              </c:tx>
              <c:dLblPos val="l"/>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'Nigeria 2'!$E$7:$E$13</c:f>
              <c:numCache>
                <c:formatCode>#,##0.000</c:formatCode>
                <c:ptCount val="7"/>
                <c:pt idx="0">
                  <c:v>6.0601996154235574E-2</c:v>
                </c:pt>
                <c:pt idx="1">
                  <c:v>0.10373938351414755</c:v>
                </c:pt>
                <c:pt idx="2">
                  <c:v>0.71033726191275548</c:v>
                </c:pt>
                <c:pt idx="3">
                  <c:v>0.7378791924351279</c:v>
                </c:pt>
                <c:pt idx="4">
                  <c:v>0.77968582639487716</c:v>
                </c:pt>
                <c:pt idx="5">
                  <c:v>0.97933541565900661</c:v>
                </c:pt>
                <c:pt idx="6">
                  <c:v>0.99768088771024599</c:v>
                </c:pt>
              </c:numCache>
            </c:numRef>
          </c:xVal>
          <c:yVal>
            <c:numRef>
              <c:f>'Nigeria 2'!$F$7:$F$13</c:f>
              <c:numCache>
                <c:formatCode>#,##0.0</c:formatCode>
                <c:ptCount val="7"/>
                <c:pt idx="0">
                  <c:v>0.19629936082244806</c:v>
                </c:pt>
                <c:pt idx="1">
                  <c:v>0.26128147719636829</c:v>
                </c:pt>
                <c:pt idx="2">
                  <c:v>0.62105167328679434</c:v>
                </c:pt>
                <c:pt idx="3">
                  <c:v>0.81120734783262138</c:v>
                </c:pt>
                <c:pt idx="4">
                  <c:v>0.84789077525488654</c:v>
                </c:pt>
                <c:pt idx="5">
                  <c:v>1.1111117709268503</c:v>
                </c:pt>
                <c:pt idx="6">
                  <c:v>1.2572778336792896</c:v>
                </c:pt>
              </c:numCache>
            </c:numRef>
          </c:yVal>
          <c:smooth val="0"/>
        </c:ser>
        <c:dLbls>
          <c:showLegendKey val="0"/>
          <c:showVal val="1"/>
          <c:showCatName val="0"/>
          <c:showSerName val="0"/>
          <c:showPercent val="0"/>
          <c:showBubbleSize val="0"/>
        </c:dLbls>
        <c:axId val="240163456"/>
        <c:axId val="240166784"/>
      </c:scatterChart>
      <c:valAx>
        <c:axId val="24016345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0166784"/>
        <c:crosses val="autoZero"/>
        <c:crossBetween val="midCat"/>
      </c:valAx>
      <c:valAx>
        <c:axId val="240166784"/>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016345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'Nigeria 2'!$I$6</c:f>
              <c:strCache>
                <c:ptCount val="1"/>
                <c:pt idx="0">
                  <c:v>Other non market services</c:v>
                </c:pt>
              </c:strCache>
            </c:strRef>
          </c:tx>
          <c:spPr>
            <a:solidFill>
              <a:schemeClr val="accent1"/>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2'!$I$7:$I$32</c:f>
              <c:numCache>
                <c:formatCode>General</c:formatCode>
                <c:ptCount val="26"/>
                <c:pt idx="0">
                  <c:v>0</c:v>
                </c:pt>
                <c:pt idx="1">
                  <c:v>0.19629936082244806</c:v>
                </c:pt>
                <c:pt idx="2">
                  <c:v>0.19629936082244806</c:v>
                </c:pt>
                <c:pt idx="3">
                  <c:v>0.19629936082244806</c:v>
                </c:pt>
                <c:pt idx="4">
                  <c:v>0</c:v>
                </c:pt>
              </c:numCache>
            </c:numRef>
          </c:val>
        </c:ser>
        <c:ser>
          <c:idx val="1"/>
          <c:order val="1"/>
          <c:tx>
            <c:strRef>
              <c:f>'Nigeria 2'!$J$6</c:f>
              <c:strCache>
                <c:ptCount val="1"/>
                <c:pt idx="0">
                  <c:v>Government services</c:v>
                </c:pt>
              </c:strCache>
            </c:strRef>
          </c:tx>
          <c:spPr>
            <a:solidFill>
              <a:schemeClr val="accent6"/>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2'!$J$7:$J$32</c:f>
              <c:numCache>
                <c:formatCode>General</c:formatCode>
                <c:ptCount val="26"/>
                <c:pt idx="3">
                  <c:v>0</c:v>
                </c:pt>
                <c:pt idx="4">
                  <c:v>0.26128147719636829</c:v>
                </c:pt>
                <c:pt idx="5">
                  <c:v>0.26128147719636829</c:v>
                </c:pt>
                <c:pt idx="6">
                  <c:v>0.26128147719636829</c:v>
                </c:pt>
                <c:pt idx="7">
                  <c:v>0</c:v>
                </c:pt>
              </c:numCache>
            </c:numRef>
          </c:val>
        </c:ser>
        <c:ser>
          <c:idx val="2"/>
          <c:order val="2"/>
          <c:tx>
            <c:strRef>
              <c:f>'Nigeria 2'!$K$6</c:f>
              <c:strCache>
                <c:ptCount val="1"/>
                <c:pt idx="0">
                  <c:v>Agriculture</c:v>
                </c:pt>
              </c:strCache>
            </c:strRef>
          </c:tx>
          <c:spPr>
            <a:solidFill>
              <a:schemeClr val="accent3"/>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2'!$K$7:$K$32</c:f>
              <c:numCache>
                <c:formatCode>General</c:formatCode>
                <c:ptCount val="26"/>
                <c:pt idx="6">
                  <c:v>0</c:v>
                </c:pt>
                <c:pt idx="7">
                  <c:v>0.62105167328679434</c:v>
                </c:pt>
                <c:pt idx="8">
                  <c:v>0.62105167328679434</c:v>
                </c:pt>
                <c:pt idx="9">
                  <c:v>0.62105167328679434</c:v>
                </c:pt>
                <c:pt idx="10">
                  <c:v>0</c:v>
                </c:pt>
              </c:numCache>
            </c:numRef>
          </c:val>
        </c:ser>
        <c:ser>
          <c:idx val="3"/>
          <c:order val="3"/>
          <c:tx>
            <c:strRef>
              <c:f>'Nigeria 2'!$L$6</c:f>
              <c:strCache>
                <c:ptCount val="1"/>
                <c:pt idx="0">
                  <c:v>Finance and business services</c:v>
                </c:pt>
              </c:strCache>
            </c:strRef>
          </c:tx>
          <c:spPr>
            <a:solidFill>
              <a:schemeClr val="bg1">
                <a:lumMod val="65000"/>
              </a:schemeClr>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2'!$L$7:$L$32</c:f>
              <c:numCache>
                <c:formatCode>General</c:formatCode>
                <c:ptCount val="26"/>
                <c:pt idx="9">
                  <c:v>0</c:v>
                </c:pt>
                <c:pt idx="10">
                  <c:v>0.81120734783262138</c:v>
                </c:pt>
                <c:pt idx="11">
                  <c:v>0.81120734783262138</c:v>
                </c:pt>
                <c:pt idx="12">
                  <c:v>0.81120734783262138</c:v>
                </c:pt>
                <c:pt idx="13">
                  <c:v>0</c:v>
                </c:pt>
              </c:numCache>
            </c:numRef>
          </c:val>
        </c:ser>
        <c:ser>
          <c:idx val="4"/>
          <c:order val="4"/>
          <c:tx>
            <c:strRef>
              <c:f>'Nigeria 2'!$M$6</c:f>
              <c:strCache>
                <c:ptCount val="1"/>
                <c:pt idx="0">
                  <c:v>Manufacturing</c:v>
                </c:pt>
              </c:strCache>
            </c:strRef>
          </c:tx>
          <c:spPr>
            <a:solidFill>
              <a:schemeClr val="accent5"/>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2'!$M$7:$M$32</c:f>
              <c:numCache>
                <c:formatCode>General</c:formatCode>
                <c:ptCount val="26"/>
                <c:pt idx="12">
                  <c:v>0</c:v>
                </c:pt>
                <c:pt idx="13">
                  <c:v>0.84789077525488654</c:v>
                </c:pt>
                <c:pt idx="14">
                  <c:v>0.84789077525488654</c:v>
                </c:pt>
                <c:pt idx="15">
                  <c:v>0.84789077525488654</c:v>
                </c:pt>
                <c:pt idx="16">
                  <c:v>0</c:v>
                </c:pt>
              </c:numCache>
            </c:numRef>
          </c:val>
        </c:ser>
        <c:ser>
          <c:idx val="5"/>
          <c:order val="5"/>
          <c:tx>
            <c:strRef>
              <c:f>'Nigeria 2'!$N$6</c:f>
              <c:strCache>
                <c:ptCount val="1"/>
                <c:pt idx="0">
                  <c:v>Distribution services</c:v>
                </c:pt>
              </c:strCache>
            </c:strRef>
          </c:tx>
          <c:spPr>
            <a:solidFill>
              <a:schemeClr val="accent2"/>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2'!$N$7:$N$32</c:f>
              <c:numCache>
                <c:formatCode>General</c:formatCode>
                <c:ptCount val="26"/>
                <c:pt idx="15">
                  <c:v>0</c:v>
                </c:pt>
                <c:pt idx="16">
                  <c:v>1.1111117709268503</c:v>
                </c:pt>
                <c:pt idx="17">
                  <c:v>1.1111117709268503</c:v>
                </c:pt>
                <c:pt idx="18">
                  <c:v>1.1111117709268503</c:v>
                </c:pt>
                <c:pt idx="19">
                  <c:v>0</c:v>
                </c:pt>
              </c:numCache>
            </c:numRef>
          </c:val>
        </c:ser>
        <c:ser>
          <c:idx val="6"/>
          <c:order val="6"/>
          <c:tx>
            <c:strRef>
              <c:f>'Nigeria 2'!$O$6</c:f>
              <c:strCache>
                <c:ptCount val="1"/>
                <c:pt idx="0">
                  <c:v>Other industry</c:v>
                </c:pt>
              </c:strCache>
            </c:strRef>
          </c:tx>
          <c:spPr>
            <a:solidFill>
              <a:schemeClr val="accent6">
                <a:lumMod val="50000"/>
              </a:schemeClr>
            </a:solidFill>
          </c:spPr>
          <c:cat>
            <c:numRef>
              <c:f>'Nigeria 2'!$H$7:$H$32</c:f>
              <c:numCache>
                <c:formatCode>General</c:formatCode>
                <c:ptCount val="26"/>
                <c:pt idx="0">
                  <c:v>0</c:v>
                </c:pt>
                <c:pt idx="1">
                  <c:v>0</c:v>
                </c:pt>
                <c:pt idx="2">
                  <c:v>3.0300998077117787</c:v>
                </c:pt>
                <c:pt idx="3">
                  <c:v>6.0601996154235573</c:v>
                </c:pt>
                <c:pt idx="4">
                  <c:v>6.0601996154235573</c:v>
                </c:pt>
                <c:pt idx="5">
                  <c:v>8.2170689834191553</c:v>
                </c:pt>
                <c:pt idx="6">
                  <c:v>10.373938351414754</c:v>
                </c:pt>
                <c:pt idx="7">
                  <c:v>10.373938351414754</c:v>
                </c:pt>
                <c:pt idx="8">
                  <c:v>40.703832271345149</c:v>
                </c:pt>
                <c:pt idx="9">
                  <c:v>71.033726191275548</c:v>
                </c:pt>
                <c:pt idx="10">
                  <c:v>71.033726191275548</c:v>
                </c:pt>
                <c:pt idx="11">
                  <c:v>72.410822717394169</c:v>
                </c:pt>
                <c:pt idx="12">
                  <c:v>73.787919243512789</c:v>
                </c:pt>
                <c:pt idx="13">
                  <c:v>73.787919243512789</c:v>
                </c:pt>
                <c:pt idx="14">
                  <c:v>75.878250941500255</c:v>
                </c:pt>
                <c:pt idx="15">
                  <c:v>77.968582639487721</c:v>
                </c:pt>
                <c:pt idx="16">
                  <c:v>77.968582639487721</c:v>
                </c:pt>
                <c:pt idx="17">
                  <c:v>87.951062102694195</c:v>
                </c:pt>
                <c:pt idx="18">
                  <c:v>97.933541565900669</c:v>
                </c:pt>
                <c:pt idx="19">
                  <c:v>97.933541565900669</c:v>
                </c:pt>
                <c:pt idx="20">
                  <c:v>98.850815168462631</c:v>
                </c:pt>
                <c:pt idx="21">
                  <c:v>99.768088771024594</c:v>
                </c:pt>
                <c:pt idx="22">
                  <c:v>99.768088771024594</c:v>
                </c:pt>
                <c:pt idx="23">
                  <c:v>99.884044385512297</c:v>
                </c:pt>
                <c:pt idx="24">
                  <c:v>100</c:v>
                </c:pt>
                <c:pt idx="25">
                  <c:v>100</c:v>
                </c:pt>
              </c:numCache>
            </c:numRef>
          </c:cat>
          <c:val>
            <c:numRef>
              <c:f>'Nigeria 2'!$O$7:$O$32</c:f>
              <c:numCache>
                <c:formatCode>General</c:formatCode>
                <c:ptCount val="26"/>
                <c:pt idx="18">
                  <c:v>0</c:v>
                </c:pt>
                <c:pt idx="19">
                  <c:v>1.2572778336792896</c:v>
                </c:pt>
                <c:pt idx="20">
                  <c:v>1.2572778336792896</c:v>
                </c:pt>
                <c:pt idx="21">
                  <c:v>1.2572778336792896</c:v>
                </c:pt>
                <c:pt idx="22">
                  <c:v>0</c:v>
                </c:pt>
              </c:numCache>
            </c:numRef>
          </c:val>
        </c:ser>
        <c:dLbls>
          <c:showLegendKey val="0"/>
          <c:showVal val="0"/>
          <c:showCatName val="0"/>
          <c:showSerName val="0"/>
          <c:showPercent val="0"/>
          <c:showBubbleSize val="0"/>
        </c:dLbls>
        <c:axId val="241408256"/>
        <c:axId val="241422720"/>
      </c:areaChart>
      <c:dateAx>
        <c:axId val="241408256"/>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41422720"/>
        <c:crosses val="autoZero"/>
        <c:auto val="0"/>
        <c:lblOffset val="100"/>
        <c:baseTimeUnit val="days"/>
        <c:majorUnit val="25"/>
        <c:majorTimeUnit val="days"/>
      </c:dateAx>
      <c:valAx>
        <c:axId val="24142272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140825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r"/>
              <c:showLegendKey val="0"/>
              <c:showVal val="1"/>
              <c:showCatName val="1"/>
              <c:showSerName val="0"/>
              <c:showPercent val="0"/>
              <c:showBubbleSize val="0"/>
            </c:dLbl>
            <c:dLbl>
              <c:idx val="1"/>
              <c:layout/>
              <c:tx>
                <c:rich>
                  <a:bodyPr/>
                  <a:lstStyle/>
                  <a:p>
                    <a:r>
                      <a:rPr lang="en-US"/>
                      <a:t>Agriculture</a:t>
                    </a:r>
                  </a:p>
                </c:rich>
              </c:tx>
              <c:dLblPos val="l"/>
              <c:showLegendKey val="0"/>
              <c:showVal val="1"/>
              <c:showCatName val="1"/>
              <c:showSerName val="0"/>
              <c:showPercent val="0"/>
              <c:showBubbleSize val="0"/>
            </c:dLbl>
            <c:dLbl>
              <c:idx val="2"/>
              <c:layout/>
              <c:tx>
                <c:rich>
                  <a:bodyPr/>
                  <a:lstStyle/>
                  <a:p>
                    <a:r>
                      <a:rPr lang="en-US" sz="700"/>
                      <a:t>Govt services</a:t>
                    </a:r>
                    <a:endParaRPr lang="en-US"/>
                  </a:p>
                </c:rich>
              </c:tx>
              <c:dLblPos val="l"/>
              <c:showLegendKey val="0"/>
              <c:showVal val="1"/>
              <c:showCatName val="1"/>
              <c:showSerName val="0"/>
              <c:showPercent val="0"/>
              <c:showBubbleSize val="0"/>
            </c:dLbl>
            <c:dLbl>
              <c:idx val="3"/>
              <c:layout/>
              <c:tx>
                <c:rich>
                  <a:bodyPr/>
                  <a:lstStyle/>
                  <a:p>
                    <a:r>
                      <a:rPr lang="en-US" sz="700"/>
                      <a:t>Manufacturing</a:t>
                    </a:r>
                    <a:endParaRPr lang="en-US"/>
                  </a:p>
                </c:rich>
              </c:tx>
              <c:dLblPos val="t"/>
              <c:showLegendKey val="0"/>
              <c:showVal val="1"/>
              <c:showCatName val="1"/>
              <c:showSerName val="0"/>
              <c:showPercent val="0"/>
              <c:showBubbleSize val="0"/>
            </c:dLbl>
            <c:dLbl>
              <c:idx val="4"/>
              <c:layout/>
              <c:tx>
                <c:rich>
                  <a:bodyPr/>
                  <a:lstStyle/>
                  <a:p>
                    <a:r>
                      <a:rPr lang="en-US" sz="700"/>
                      <a:t>Distribution services</a:t>
                    </a:r>
                    <a:endParaRPr lang="en-US"/>
                  </a:p>
                </c:rich>
              </c:tx>
              <c:dLblPos val="b"/>
              <c:showLegendKey val="0"/>
              <c:showVal val="1"/>
              <c:showCatName val="1"/>
              <c:showSerName val="0"/>
              <c:showPercent val="0"/>
              <c:showBubbleSize val="0"/>
            </c:dLbl>
            <c:dLbl>
              <c:idx val="5"/>
              <c:layout/>
              <c:tx>
                <c:rich>
                  <a:bodyPr/>
                  <a:lstStyle/>
                  <a:p>
                    <a:r>
                      <a:rPr lang="en-US" sz="700"/>
                      <a:t>Other industry</a:t>
                    </a:r>
                    <a:endParaRPr lang="en-US"/>
                  </a:p>
                </c:rich>
              </c:tx>
              <c:dLblPos val="t"/>
              <c:showLegendKey val="0"/>
              <c:showVal val="1"/>
              <c:showCatName val="1"/>
              <c:showSerName val="0"/>
              <c:showPercent val="0"/>
              <c:showBubbleSize val="0"/>
            </c:dLbl>
            <c:dLbl>
              <c:idx val="6"/>
              <c:layout/>
              <c:tx>
                <c:rich>
                  <a:bodyPr/>
                  <a:lstStyle/>
                  <a:p>
                    <a:r>
                      <a:rPr lang="en-US" sz="700"/>
                      <a:t>Finance</a:t>
                    </a:r>
                    <a:r>
                      <a:rPr lang="en-US" sz="700" baseline="0"/>
                      <a:t> &amp; business</a:t>
                    </a:r>
                  </a:p>
                </c:rich>
              </c:tx>
              <c:dLblPos val="l"/>
              <c:showLegendKey val="0"/>
              <c:showVal val="1"/>
              <c:showCatName val="1"/>
              <c:showSerName val="0"/>
              <c:showPercent val="0"/>
              <c:showBubbleSize val="0"/>
            </c:dLbl>
            <c:dLbl>
              <c:idx val="7"/>
              <c:tx>
                <c:rich>
                  <a:bodyPr/>
                  <a:lstStyle/>
                  <a:p>
                    <a:r>
                      <a:rPr lang="en-US" sz="700"/>
                      <a:t>Mining</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'Nigeria 3'!$E$7:$E$13</c:f>
              <c:numCache>
                <c:formatCode>#,##0.000</c:formatCode>
                <c:ptCount val="7"/>
                <c:pt idx="0">
                  <c:v>5.827205072969064E-2</c:v>
                </c:pt>
                <c:pt idx="1">
                  <c:v>0.67605636339007935</c:v>
                </c:pt>
                <c:pt idx="2">
                  <c:v>0.72095497772078343</c:v>
                </c:pt>
                <c:pt idx="3">
                  <c:v>0.76569688934948532</c:v>
                </c:pt>
                <c:pt idx="4">
                  <c:v>0.94295929768335218</c:v>
                </c:pt>
                <c:pt idx="5">
                  <c:v>0.96418141873933472</c:v>
                </c:pt>
                <c:pt idx="6">
                  <c:v>0.99728424179717778</c:v>
                </c:pt>
              </c:numCache>
            </c:numRef>
          </c:xVal>
          <c:yVal>
            <c:numRef>
              <c:f>'Nigeria 3'!$F$7:$F$13</c:f>
              <c:numCache>
                <c:formatCode>#,##0.0</c:formatCode>
                <c:ptCount val="7"/>
                <c:pt idx="0">
                  <c:v>0.29940866048501491</c:v>
                </c:pt>
                <c:pt idx="1">
                  <c:v>0.38183551092318491</c:v>
                </c:pt>
                <c:pt idx="2">
                  <c:v>1.4358751961511171</c:v>
                </c:pt>
                <c:pt idx="3">
                  <c:v>1.5532566535751766</c:v>
                </c:pt>
                <c:pt idx="4">
                  <c:v>1.6059942604561115</c:v>
                </c:pt>
                <c:pt idx="5">
                  <c:v>1.8964957783784195</c:v>
                </c:pt>
                <c:pt idx="6">
                  <c:v>4.0522161126292779</c:v>
                </c:pt>
              </c:numCache>
            </c:numRef>
          </c:yVal>
          <c:smooth val="0"/>
        </c:ser>
        <c:dLbls>
          <c:showLegendKey val="0"/>
          <c:showVal val="1"/>
          <c:showCatName val="0"/>
          <c:showSerName val="0"/>
          <c:showPercent val="0"/>
          <c:showBubbleSize val="0"/>
        </c:dLbls>
        <c:axId val="241618944"/>
        <c:axId val="241622016"/>
      </c:scatterChart>
      <c:valAx>
        <c:axId val="24161894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1622016"/>
        <c:crosses val="autoZero"/>
        <c:crossBetween val="midCat"/>
      </c:valAx>
      <c:valAx>
        <c:axId val="241622016"/>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1618944"/>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'Nigeria 3'!$I$6</c:f>
              <c:strCache>
                <c:ptCount val="1"/>
                <c:pt idx="0">
                  <c:v>Other non market services</c:v>
                </c:pt>
              </c:strCache>
            </c:strRef>
          </c:tx>
          <c:spPr>
            <a:solidFill>
              <a:schemeClr val="accent1"/>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3'!$I$7:$I$32</c:f>
              <c:numCache>
                <c:formatCode>General</c:formatCode>
                <c:ptCount val="26"/>
                <c:pt idx="0">
                  <c:v>0</c:v>
                </c:pt>
                <c:pt idx="1">
                  <c:v>0.29940866048501491</c:v>
                </c:pt>
                <c:pt idx="2">
                  <c:v>0.29940866048501491</c:v>
                </c:pt>
                <c:pt idx="3">
                  <c:v>0.29940866048501491</c:v>
                </c:pt>
                <c:pt idx="4">
                  <c:v>0</c:v>
                </c:pt>
              </c:numCache>
            </c:numRef>
          </c:val>
        </c:ser>
        <c:ser>
          <c:idx val="1"/>
          <c:order val="1"/>
          <c:tx>
            <c:strRef>
              <c:f>'Nigeria 3'!$J$6</c:f>
              <c:strCache>
                <c:ptCount val="1"/>
                <c:pt idx="0">
                  <c:v>Agriculture</c:v>
                </c:pt>
              </c:strCache>
            </c:strRef>
          </c:tx>
          <c:spPr>
            <a:solidFill>
              <a:schemeClr val="accent6"/>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3'!$J$7:$J$32</c:f>
              <c:numCache>
                <c:formatCode>General</c:formatCode>
                <c:ptCount val="26"/>
                <c:pt idx="3">
                  <c:v>0</c:v>
                </c:pt>
                <c:pt idx="4">
                  <c:v>0.38183551092318491</c:v>
                </c:pt>
                <c:pt idx="5">
                  <c:v>0.38183551092318491</c:v>
                </c:pt>
                <c:pt idx="6">
                  <c:v>0.38183551092318491</c:v>
                </c:pt>
                <c:pt idx="7">
                  <c:v>0</c:v>
                </c:pt>
              </c:numCache>
            </c:numRef>
          </c:val>
        </c:ser>
        <c:ser>
          <c:idx val="2"/>
          <c:order val="2"/>
          <c:tx>
            <c:strRef>
              <c:f>'Nigeria 3'!$K$6</c:f>
              <c:strCache>
                <c:ptCount val="1"/>
                <c:pt idx="0">
                  <c:v>Government services</c:v>
                </c:pt>
              </c:strCache>
            </c:strRef>
          </c:tx>
          <c:spPr>
            <a:solidFill>
              <a:schemeClr val="accent3"/>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3'!$K$7:$K$32</c:f>
              <c:numCache>
                <c:formatCode>General</c:formatCode>
                <c:ptCount val="26"/>
                <c:pt idx="6">
                  <c:v>0</c:v>
                </c:pt>
                <c:pt idx="7">
                  <c:v>1.4358751961511171</c:v>
                </c:pt>
                <c:pt idx="8">
                  <c:v>1.4358751961511171</c:v>
                </c:pt>
                <c:pt idx="9">
                  <c:v>1.4358751961511171</c:v>
                </c:pt>
                <c:pt idx="10">
                  <c:v>0</c:v>
                </c:pt>
              </c:numCache>
            </c:numRef>
          </c:val>
        </c:ser>
        <c:ser>
          <c:idx val="3"/>
          <c:order val="3"/>
          <c:tx>
            <c:strRef>
              <c:f>'Nigeria 3'!$L$6</c:f>
              <c:strCache>
                <c:ptCount val="1"/>
                <c:pt idx="0">
                  <c:v>Manufacturing</c:v>
                </c:pt>
              </c:strCache>
            </c:strRef>
          </c:tx>
          <c:spPr>
            <a:solidFill>
              <a:schemeClr val="bg1">
                <a:lumMod val="65000"/>
              </a:schemeClr>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3'!$L$7:$L$32</c:f>
              <c:numCache>
                <c:formatCode>General</c:formatCode>
                <c:ptCount val="26"/>
                <c:pt idx="9">
                  <c:v>0</c:v>
                </c:pt>
                <c:pt idx="10">
                  <c:v>1.5532566535751766</c:v>
                </c:pt>
                <c:pt idx="11">
                  <c:v>1.5532566535751766</c:v>
                </c:pt>
                <c:pt idx="12">
                  <c:v>1.5532566535751766</c:v>
                </c:pt>
                <c:pt idx="13">
                  <c:v>0</c:v>
                </c:pt>
              </c:numCache>
            </c:numRef>
          </c:val>
        </c:ser>
        <c:ser>
          <c:idx val="4"/>
          <c:order val="4"/>
          <c:tx>
            <c:strRef>
              <c:f>'Nigeria 3'!$M$6</c:f>
              <c:strCache>
                <c:ptCount val="1"/>
                <c:pt idx="0">
                  <c:v>Distribution services</c:v>
                </c:pt>
              </c:strCache>
            </c:strRef>
          </c:tx>
          <c:spPr>
            <a:solidFill>
              <a:schemeClr val="accent5"/>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3'!$M$7:$M$32</c:f>
              <c:numCache>
                <c:formatCode>General</c:formatCode>
                <c:ptCount val="26"/>
                <c:pt idx="12">
                  <c:v>0</c:v>
                </c:pt>
                <c:pt idx="13">
                  <c:v>1.6059942604561115</c:v>
                </c:pt>
                <c:pt idx="14">
                  <c:v>1.6059942604561115</c:v>
                </c:pt>
                <c:pt idx="15">
                  <c:v>1.6059942604561115</c:v>
                </c:pt>
                <c:pt idx="16">
                  <c:v>0</c:v>
                </c:pt>
              </c:numCache>
            </c:numRef>
          </c:val>
        </c:ser>
        <c:ser>
          <c:idx val="5"/>
          <c:order val="5"/>
          <c:tx>
            <c:strRef>
              <c:f>'Nigeria 3'!$N$6</c:f>
              <c:strCache>
                <c:ptCount val="1"/>
                <c:pt idx="0">
                  <c:v>Other industry</c:v>
                </c:pt>
              </c:strCache>
            </c:strRef>
          </c:tx>
          <c:spPr>
            <a:solidFill>
              <a:schemeClr val="accent2"/>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3'!$N$7:$N$32</c:f>
              <c:numCache>
                <c:formatCode>General</c:formatCode>
                <c:ptCount val="26"/>
                <c:pt idx="15">
                  <c:v>0</c:v>
                </c:pt>
                <c:pt idx="16">
                  <c:v>1.8964957783784195</c:v>
                </c:pt>
                <c:pt idx="17">
                  <c:v>1.8964957783784195</c:v>
                </c:pt>
                <c:pt idx="18">
                  <c:v>1.8964957783784195</c:v>
                </c:pt>
                <c:pt idx="19">
                  <c:v>0</c:v>
                </c:pt>
              </c:numCache>
            </c:numRef>
          </c:val>
        </c:ser>
        <c:ser>
          <c:idx val="6"/>
          <c:order val="6"/>
          <c:tx>
            <c:strRef>
              <c:f>'Nigeria 3'!$O$6</c:f>
              <c:strCache>
                <c:ptCount val="1"/>
                <c:pt idx="0">
                  <c:v>Finance and business services</c:v>
                </c:pt>
              </c:strCache>
            </c:strRef>
          </c:tx>
          <c:spPr>
            <a:solidFill>
              <a:schemeClr val="accent6">
                <a:lumMod val="50000"/>
              </a:schemeClr>
            </a:solidFill>
          </c:spPr>
          <c:cat>
            <c:numRef>
              <c:f>'Nigeria 3'!$H$7:$H$32</c:f>
              <c:numCache>
                <c:formatCode>General</c:formatCode>
                <c:ptCount val="26"/>
                <c:pt idx="0">
                  <c:v>0</c:v>
                </c:pt>
                <c:pt idx="1">
                  <c:v>0</c:v>
                </c:pt>
                <c:pt idx="2">
                  <c:v>2.9136025364845319</c:v>
                </c:pt>
                <c:pt idx="3">
                  <c:v>5.8272050729690639</c:v>
                </c:pt>
                <c:pt idx="4">
                  <c:v>5.8272050729690639</c:v>
                </c:pt>
                <c:pt idx="5">
                  <c:v>36.716420705988497</c:v>
                </c:pt>
                <c:pt idx="6">
                  <c:v>67.60563633900793</c:v>
                </c:pt>
                <c:pt idx="7">
                  <c:v>67.60563633900793</c:v>
                </c:pt>
                <c:pt idx="8">
                  <c:v>69.850567055543138</c:v>
                </c:pt>
                <c:pt idx="9">
                  <c:v>72.095497772078346</c:v>
                </c:pt>
                <c:pt idx="10">
                  <c:v>72.095497772078346</c:v>
                </c:pt>
                <c:pt idx="11">
                  <c:v>74.332593353513431</c:v>
                </c:pt>
                <c:pt idx="12">
                  <c:v>76.56968893494853</c:v>
                </c:pt>
                <c:pt idx="13">
                  <c:v>76.56968893494853</c:v>
                </c:pt>
                <c:pt idx="14">
                  <c:v>85.432809351641879</c:v>
                </c:pt>
                <c:pt idx="15">
                  <c:v>94.295929768335213</c:v>
                </c:pt>
                <c:pt idx="16">
                  <c:v>94.295929768335213</c:v>
                </c:pt>
                <c:pt idx="17">
                  <c:v>95.357035821134346</c:v>
                </c:pt>
                <c:pt idx="18">
                  <c:v>96.418141873933479</c:v>
                </c:pt>
                <c:pt idx="19">
                  <c:v>96.418141873933479</c:v>
                </c:pt>
                <c:pt idx="20">
                  <c:v>98.073283026825635</c:v>
                </c:pt>
                <c:pt idx="21">
                  <c:v>99.728424179717777</c:v>
                </c:pt>
                <c:pt idx="22">
                  <c:v>99.728424179717777</c:v>
                </c:pt>
                <c:pt idx="23">
                  <c:v>99.864212089858881</c:v>
                </c:pt>
                <c:pt idx="24">
                  <c:v>100</c:v>
                </c:pt>
                <c:pt idx="25">
                  <c:v>100</c:v>
                </c:pt>
              </c:numCache>
            </c:numRef>
          </c:cat>
          <c:val>
            <c:numRef>
              <c:f>'Nigeria 3'!$O$7:$O$32</c:f>
              <c:numCache>
                <c:formatCode>General</c:formatCode>
                <c:ptCount val="26"/>
                <c:pt idx="18">
                  <c:v>0</c:v>
                </c:pt>
                <c:pt idx="19">
                  <c:v>4.0522161126292779</c:v>
                </c:pt>
                <c:pt idx="20">
                  <c:v>4.0522161126292779</c:v>
                </c:pt>
                <c:pt idx="21">
                  <c:v>4.0522161126292779</c:v>
                </c:pt>
                <c:pt idx="22">
                  <c:v>0</c:v>
                </c:pt>
              </c:numCache>
            </c:numRef>
          </c:val>
        </c:ser>
        <c:dLbls>
          <c:showLegendKey val="0"/>
          <c:showVal val="0"/>
          <c:showCatName val="0"/>
          <c:showSerName val="0"/>
          <c:showPercent val="0"/>
          <c:showBubbleSize val="0"/>
        </c:dLbls>
        <c:axId val="241761664"/>
        <c:axId val="241776128"/>
      </c:areaChart>
      <c:dateAx>
        <c:axId val="241761664"/>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41776128"/>
        <c:crosses val="autoZero"/>
        <c:auto val="0"/>
        <c:lblOffset val="100"/>
        <c:baseTimeUnit val="days"/>
        <c:majorUnit val="25"/>
        <c:majorTimeUnit val="days"/>
      </c:dateAx>
      <c:valAx>
        <c:axId val="2417761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176166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Bangladesh2!$I$6</c:f>
              <c:strCache>
                <c:ptCount val="1"/>
                <c:pt idx="0">
                  <c:v>Agriculture</c:v>
                </c:pt>
              </c:strCache>
            </c:strRef>
          </c:tx>
          <c:spPr>
            <a:solidFill>
              <a:srgbClr val="13CF44"/>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Bangladesh2!$I$7:$I$28</c:f>
              <c:numCache>
                <c:formatCode>#,##0.0</c:formatCode>
                <c:ptCount val="22"/>
                <c:pt idx="0" formatCode="General">
                  <c:v>0</c:v>
                </c:pt>
                <c:pt idx="1">
                  <c:v>0.3834167032262214</c:v>
                </c:pt>
                <c:pt idx="2">
                  <c:v>0.3834167032262214</c:v>
                </c:pt>
                <c:pt idx="3">
                  <c:v>0.3834167032262214</c:v>
                </c:pt>
                <c:pt idx="4" formatCode="General">
                  <c:v>0</c:v>
                </c:pt>
              </c:numCache>
            </c:numRef>
          </c:val>
        </c:ser>
        <c:ser>
          <c:idx val="1"/>
          <c:order val="1"/>
          <c:tx>
            <c:strRef>
              <c:f>Bangladesh2!$J$6</c:f>
              <c:strCache>
                <c:ptCount val="1"/>
                <c:pt idx="0">
                  <c:v>Wholesale, retail, hotels</c:v>
                </c:pt>
              </c:strCache>
            </c:strRef>
          </c:tx>
          <c:spPr>
            <a:solidFill>
              <a:srgbClr val="6666FF"/>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Bangladesh2!$J$7:$J$28</c:f>
              <c:numCache>
                <c:formatCode>General</c:formatCode>
                <c:ptCount val="22"/>
                <c:pt idx="3">
                  <c:v>0</c:v>
                </c:pt>
                <c:pt idx="4" formatCode="#,##0.000">
                  <c:v>0.89611271528208059</c:v>
                </c:pt>
                <c:pt idx="5" formatCode="#,##0.000">
                  <c:v>0.89611271528208059</c:v>
                </c:pt>
                <c:pt idx="6" formatCode="#,##0.000">
                  <c:v>0.89611271528208059</c:v>
                </c:pt>
                <c:pt idx="7">
                  <c:v>0</c:v>
                </c:pt>
              </c:numCache>
            </c:numRef>
          </c:val>
        </c:ser>
        <c:ser>
          <c:idx val="2"/>
          <c:order val="2"/>
          <c:tx>
            <c:strRef>
              <c:f>Bangladesh2!$K$6</c:f>
              <c:strCache>
                <c:ptCount val="1"/>
                <c:pt idx="0">
                  <c:v>Construction</c:v>
                </c:pt>
              </c:strCache>
            </c:strRef>
          </c:tx>
          <c:spPr>
            <a:solidFill>
              <a:srgbClr val="CC6600"/>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Bangladesh2!$K$7:$K$28</c:f>
              <c:numCache>
                <c:formatCode>General</c:formatCode>
                <c:ptCount val="22"/>
                <c:pt idx="6">
                  <c:v>0</c:v>
                </c:pt>
                <c:pt idx="7" formatCode="#,##0.000">
                  <c:v>1.2718878773367048</c:v>
                </c:pt>
                <c:pt idx="8" formatCode="#,##0.000">
                  <c:v>1.2718878773367048</c:v>
                </c:pt>
                <c:pt idx="9" formatCode="#,##0.000">
                  <c:v>1.2718878773367048</c:v>
                </c:pt>
                <c:pt idx="10">
                  <c:v>0</c:v>
                </c:pt>
              </c:numCache>
            </c:numRef>
          </c:val>
        </c:ser>
        <c:ser>
          <c:idx val="3"/>
          <c:order val="3"/>
          <c:tx>
            <c:strRef>
              <c:f>Bangladesh2!$L$6</c:f>
              <c:strCache>
                <c:ptCount val="1"/>
                <c:pt idx="0">
                  <c:v>Transport, storage, comms</c:v>
                </c:pt>
              </c:strCache>
            </c:strRef>
          </c:tx>
          <c:spPr>
            <a:solidFill>
              <a:srgbClr val="FF00FF"/>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Bangladesh2!$L$7:$L$28</c:f>
              <c:numCache>
                <c:formatCode>General</c:formatCode>
                <c:ptCount val="22"/>
                <c:pt idx="9">
                  <c:v>0</c:v>
                </c:pt>
                <c:pt idx="10" formatCode="#,##0.0">
                  <c:v>1.4215571031954788</c:v>
                </c:pt>
                <c:pt idx="11" formatCode="#,##0.0">
                  <c:v>1.4215571031954788</c:v>
                </c:pt>
                <c:pt idx="12" formatCode="#,##0.0">
                  <c:v>1.4215571031954788</c:v>
                </c:pt>
                <c:pt idx="13">
                  <c:v>0</c:v>
                </c:pt>
              </c:numCache>
            </c:numRef>
          </c:val>
        </c:ser>
        <c:ser>
          <c:idx val="4"/>
          <c:order val="4"/>
          <c:tx>
            <c:strRef>
              <c:f>Bangladesh2!$M$6</c:f>
              <c:strCache>
                <c:ptCount val="1"/>
                <c:pt idx="0">
                  <c:v>Manufacturing</c:v>
                </c:pt>
              </c:strCache>
            </c:strRef>
          </c:tx>
          <c:spPr>
            <a:solidFill>
              <a:srgbClr val="66FFFF"/>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Bangladesh2!$M$7:$M$28</c:f>
              <c:numCache>
                <c:formatCode>General</c:formatCode>
                <c:ptCount val="22"/>
                <c:pt idx="12">
                  <c:v>0</c:v>
                </c:pt>
                <c:pt idx="13" formatCode="#,##0.0">
                  <c:v>1.5511010564793515</c:v>
                </c:pt>
                <c:pt idx="14" formatCode="#,##0.0">
                  <c:v>1.5511010564793515</c:v>
                </c:pt>
                <c:pt idx="15" formatCode="#,##0.0">
                  <c:v>1.5511010564793515</c:v>
                </c:pt>
                <c:pt idx="16">
                  <c:v>0</c:v>
                </c:pt>
              </c:numCache>
            </c:numRef>
          </c:val>
        </c:ser>
        <c:ser>
          <c:idx val="5"/>
          <c:order val="5"/>
          <c:tx>
            <c:strRef>
              <c:f>Bangladesh2!$N$6</c:f>
              <c:strCache>
                <c:ptCount val="1"/>
                <c:pt idx="0">
                  <c:v>Other</c:v>
                </c:pt>
              </c:strCache>
            </c:strRef>
          </c:tx>
          <c:spPr>
            <a:solidFill>
              <a:srgbClr val="000000"/>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Bangladesh2!$N$7:$N$28</c:f>
              <c:numCache>
                <c:formatCode>General</c:formatCode>
                <c:ptCount val="22"/>
                <c:pt idx="15">
                  <c:v>0</c:v>
                </c:pt>
                <c:pt idx="16" formatCode="#,##0.0">
                  <c:v>2.0880297602292011</c:v>
                </c:pt>
                <c:pt idx="17" formatCode="#,##0.0">
                  <c:v>2.0880297602292011</c:v>
                </c:pt>
                <c:pt idx="18" formatCode="#,##0.0">
                  <c:v>2.0880297602292011</c:v>
                </c:pt>
                <c:pt idx="19">
                  <c:v>0</c:v>
                </c:pt>
              </c:numCache>
            </c:numRef>
          </c:val>
        </c:ser>
        <c:ser>
          <c:idx val="6"/>
          <c:order val="6"/>
          <c:tx>
            <c:strRef>
              <c:f>Bangladesh2!$O$6</c:f>
              <c:strCache>
                <c:ptCount val="1"/>
                <c:pt idx="0">
                  <c:v>Mining &amp; utilities</c:v>
                </c:pt>
              </c:strCache>
            </c:strRef>
          </c:tx>
          <c:spPr>
            <a:solidFill>
              <a:srgbClr val="FFFF00"/>
            </a:solidFill>
            <a:ln w="3175">
              <a:solidFill>
                <a:schemeClr val="bg1">
                  <a:lumMod val="50000"/>
                </a:schemeClr>
              </a:solidFill>
            </a:ln>
          </c:spPr>
          <c:cat>
            <c:numRef>
              <c:f>Bangladesh2!$H$7:$H$28</c:f>
              <c:numCache>
                <c:formatCode>0.00</c:formatCode>
                <c:ptCount val="22"/>
                <c:pt idx="0">
                  <c:v>0</c:v>
                </c:pt>
                <c:pt idx="1">
                  <c:v>0</c:v>
                </c:pt>
                <c:pt idx="2">
                  <c:v>22.035223993311217</c:v>
                </c:pt>
                <c:pt idx="3">
                  <c:v>44.070447986622433</c:v>
                </c:pt>
                <c:pt idx="4">
                  <c:v>44.070447986622433</c:v>
                </c:pt>
                <c:pt idx="5">
                  <c:v>52.24195592955202</c:v>
                </c:pt>
                <c:pt idx="6">
                  <c:v>60.4134638724816</c:v>
                </c:pt>
                <c:pt idx="7">
                  <c:v>60.4134638724816</c:v>
                </c:pt>
                <c:pt idx="8">
                  <c:v>63.153707149985173</c:v>
                </c:pt>
                <c:pt idx="9">
                  <c:v>65.893950427488747</c:v>
                </c:pt>
                <c:pt idx="10">
                  <c:v>65.893950427488747</c:v>
                </c:pt>
                <c:pt idx="11">
                  <c:v>69.96857890336328</c:v>
                </c:pt>
                <c:pt idx="12">
                  <c:v>74.043207379237813</c:v>
                </c:pt>
                <c:pt idx="13">
                  <c:v>74.043207379237813</c:v>
                </c:pt>
                <c:pt idx="14">
                  <c:v>80.133910510559119</c:v>
                </c:pt>
                <c:pt idx="15">
                  <c:v>86.224613641880424</c:v>
                </c:pt>
                <c:pt idx="16">
                  <c:v>86.224613641880424</c:v>
                </c:pt>
                <c:pt idx="17">
                  <c:v>92.893842543895147</c:v>
                </c:pt>
                <c:pt idx="18">
                  <c:v>99.563071445909884</c:v>
                </c:pt>
                <c:pt idx="19">
                  <c:v>99.563071445909884</c:v>
                </c:pt>
                <c:pt idx="20">
                  <c:v>99.781535722954956</c:v>
                </c:pt>
                <c:pt idx="21">
                  <c:v>100.00000000000003</c:v>
                </c:pt>
              </c:numCache>
            </c:numRef>
          </c:cat>
          <c:val>
            <c:numRef>
              <c:f>Bangladesh2!$O$7:$O$28</c:f>
              <c:numCache>
                <c:formatCode>General</c:formatCode>
                <c:ptCount val="22"/>
                <c:pt idx="18">
                  <c:v>0</c:v>
                </c:pt>
                <c:pt idx="19" formatCode="#,##0.0">
                  <c:v>7.224481581332979</c:v>
                </c:pt>
                <c:pt idx="20" formatCode="#,##0.0">
                  <c:v>7.224481581332979</c:v>
                </c:pt>
                <c:pt idx="21" formatCode="#,##0.0">
                  <c:v>7.224481581332979</c:v>
                </c:pt>
              </c:numCache>
            </c:numRef>
          </c:val>
        </c:ser>
        <c:dLbls>
          <c:showLegendKey val="0"/>
          <c:showVal val="0"/>
          <c:showCatName val="0"/>
          <c:showSerName val="0"/>
          <c:showPercent val="0"/>
          <c:showBubbleSize val="0"/>
        </c:dLbls>
        <c:axId val="360802944"/>
        <c:axId val="360817408"/>
      </c:areaChart>
      <c:dateAx>
        <c:axId val="36080294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60817408"/>
        <c:crosses val="autoZero"/>
        <c:auto val="0"/>
        <c:lblOffset val="100"/>
        <c:baseTimeUnit val="days"/>
        <c:majorUnit val="10"/>
        <c:majorTimeUnit val="days"/>
      </c:dateAx>
      <c:valAx>
        <c:axId val="36081740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608029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Nigeria4!$I$6</c:f>
              <c:strCache>
                <c:ptCount val="1"/>
                <c:pt idx="0">
                  <c:v>Agriculture</c:v>
                </c:pt>
              </c:strCache>
            </c:strRef>
          </c:tx>
          <c:spPr>
            <a:solidFill>
              <a:srgbClr val="13CF44"/>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Nigeria4!$I$7:$I$28</c:f>
              <c:numCache>
                <c:formatCode>#,##0.0</c:formatCode>
                <c:ptCount val="22"/>
                <c:pt idx="0" formatCode="General">
                  <c:v>0</c:v>
                </c:pt>
                <c:pt idx="1">
                  <c:v>0.55858189267978131</c:v>
                </c:pt>
                <c:pt idx="2">
                  <c:v>0.55858189267978131</c:v>
                </c:pt>
                <c:pt idx="3">
                  <c:v>0.55858189267978131</c:v>
                </c:pt>
                <c:pt idx="4" formatCode="General">
                  <c:v>0</c:v>
                </c:pt>
              </c:numCache>
            </c:numRef>
          </c:val>
        </c:ser>
        <c:ser>
          <c:idx val="1"/>
          <c:order val="1"/>
          <c:tx>
            <c:strRef>
              <c:f>Nigeria4!$J$6</c:f>
              <c:strCache>
                <c:ptCount val="1"/>
                <c:pt idx="0">
                  <c:v>Wholesale, retail, hotels</c:v>
                </c:pt>
              </c:strCache>
            </c:strRef>
          </c:tx>
          <c:spPr>
            <a:solidFill>
              <a:srgbClr val="6666FF"/>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Nigeria4!$J$7:$J$28</c:f>
              <c:numCache>
                <c:formatCode>General</c:formatCode>
                <c:ptCount val="22"/>
                <c:pt idx="3">
                  <c:v>0</c:v>
                </c:pt>
                <c:pt idx="4" formatCode="#,##0.000">
                  <c:v>0.88140723228459639</c:v>
                </c:pt>
                <c:pt idx="5" formatCode="#,##0.000">
                  <c:v>0.88140723228459639</c:v>
                </c:pt>
                <c:pt idx="6" formatCode="#,##0.000">
                  <c:v>0.88140723228459639</c:v>
                </c:pt>
                <c:pt idx="7">
                  <c:v>0</c:v>
                </c:pt>
              </c:numCache>
            </c:numRef>
          </c:val>
        </c:ser>
        <c:ser>
          <c:idx val="2"/>
          <c:order val="2"/>
          <c:tx>
            <c:strRef>
              <c:f>Nigeria4!$K$6</c:f>
              <c:strCache>
                <c:ptCount val="1"/>
                <c:pt idx="0">
                  <c:v>Other</c:v>
                </c:pt>
              </c:strCache>
            </c:strRef>
          </c:tx>
          <c:spPr>
            <a:solidFill>
              <a:srgbClr val="CC6600"/>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Nigeria4!$K$7:$K$28</c:f>
              <c:numCache>
                <c:formatCode>General</c:formatCode>
                <c:ptCount val="22"/>
                <c:pt idx="6">
                  <c:v>0</c:v>
                </c:pt>
                <c:pt idx="7" formatCode="#,##0.000">
                  <c:v>0.96748730181147169</c:v>
                </c:pt>
                <c:pt idx="8" formatCode="#,##0.000">
                  <c:v>0.96748730181147169</c:v>
                </c:pt>
                <c:pt idx="9" formatCode="#,##0.000">
                  <c:v>0.96748730181147169</c:v>
                </c:pt>
                <c:pt idx="10">
                  <c:v>0</c:v>
                </c:pt>
              </c:numCache>
            </c:numRef>
          </c:val>
        </c:ser>
        <c:ser>
          <c:idx val="3"/>
          <c:order val="3"/>
          <c:tx>
            <c:strRef>
              <c:f>Nigeria4!$L$6</c:f>
              <c:strCache>
                <c:ptCount val="1"/>
                <c:pt idx="0">
                  <c:v>Manufacturing</c:v>
                </c:pt>
              </c:strCache>
            </c:strRef>
          </c:tx>
          <c:spPr>
            <a:solidFill>
              <a:srgbClr val="FF00FF"/>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Nigeria4!$L$7:$L$28</c:f>
              <c:numCache>
                <c:formatCode>General</c:formatCode>
                <c:ptCount val="22"/>
                <c:pt idx="9">
                  <c:v>0</c:v>
                </c:pt>
                <c:pt idx="10" formatCode="#,##0.0">
                  <c:v>1.1804875287442294</c:v>
                </c:pt>
                <c:pt idx="11" formatCode="#,##0.0">
                  <c:v>1.1804875287442294</c:v>
                </c:pt>
                <c:pt idx="12" formatCode="#,##0.0">
                  <c:v>1.1804875287442294</c:v>
                </c:pt>
                <c:pt idx="13">
                  <c:v>0</c:v>
                </c:pt>
              </c:numCache>
            </c:numRef>
          </c:val>
        </c:ser>
        <c:ser>
          <c:idx val="4"/>
          <c:order val="4"/>
          <c:tx>
            <c:strRef>
              <c:f>Nigeria4!$M$6</c:f>
              <c:strCache>
                <c:ptCount val="1"/>
                <c:pt idx="0">
                  <c:v>Construction</c:v>
                </c:pt>
              </c:strCache>
            </c:strRef>
          </c:tx>
          <c:spPr>
            <a:solidFill>
              <a:srgbClr val="66FFFF"/>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Nigeria4!$M$7:$M$28</c:f>
              <c:numCache>
                <c:formatCode>General</c:formatCode>
                <c:ptCount val="22"/>
                <c:pt idx="12">
                  <c:v>0</c:v>
                </c:pt>
                <c:pt idx="13" formatCode="#,##0.0">
                  <c:v>2.2957861176872854</c:v>
                </c:pt>
                <c:pt idx="14" formatCode="#,##0.0">
                  <c:v>2.2957861176872854</c:v>
                </c:pt>
                <c:pt idx="15" formatCode="#,##0.0">
                  <c:v>2.2957861176872854</c:v>
                </c:pt>
                <c:pt idx="16">
                  <c:v>0</c:v>
                </c:pt>
              </c:numCache>
            </c:numRef>
          </c:val>
        </c:ser>
        <c:ser>
          <c:idx val="5"/>
          <c:order val="5"/>
          <c:tx>
            <c:strRef>
              <c:f>Nigeria4!$N$6</c:f>
              <c:strCache>
                <c:ptCount val="1"/>
                <c:pt idx="0">
                  <c:v>Mining &amp; utilities</c:v>
                </c:pt>
              </c:strCache>
            </c:strRef>
          </c:tx>
          <c:spPr>
            <a:solidFill>
              <a:srgbClr val="000000"/>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Nigeria4!$N$7:$N$28</c:f>
              <c:numCache>
                <c:formatCode>General</c:formatCode>
                <c:ptCount val="22"/>
                <c:pt idx="15">
                  <c:v>0</c:v>
                </c:pt>
                <c:pt idx="16" formatCode="#,##0.0">
                  <c:v>3.4077940929722357</c:v>
                </c:pt>
                <c:pt idx="17" formatCode="#,##0.0">
                  <c:v>3.4077940929722357</c:v>
                </c:pt>
                <c:pt idx="18" formatCode="#,##0.0">
                  <c:v>3.4077940929722357</c:v>
                </c:pt>
                <c:pt idx="19">
                  <c:v>0</c:v>
                </c:pt>
              </c:numCache>
            </c:numRef>
          </c:val>
        </c:ser>
        <c:ser>
          <c:idx val="6"/>
          <c:order val="6"/>
          <c:tx>
            <c:strRef>
              <c:f>Nigeria4!$O$6</c:f>
              <c:strCache>
                <c:ptCount val="1"/>
                <c:pt idx="0">
                  <c:v>Transport, storage, comms</c:v>
                </c:pt>
              </c:strCache>
            </c:strRef>
          </c:tx>
          <c:spPr>
            <a:solidFill>
              <a:srgbClr val="FFFF00"/>
            </a:solidFill>
            <a:ln w="3175">
              <a:solidFill>
                <a:schemeClr val="bg1">
                  <a:lumMod val="50000"/>
                </a:schemeClr>
              </a:solidFill>
            </a:ln>
          </c:spPr>
          <c:cat>
            <c:numRef>
              <c:f>Nigeria4!$H$7:$H$28</c:f>
              <c:numCache>
                <c:formatCode>0.00</c:formatCode>
                <c:ptCount val="22"/>
                <c:pt idx="0">
                  <c:v>0</c:v>
                </c:pt>
                <c:pt idx="1">
                  <c:v>0</c:v>
                </c:pt>
                <c:pt idx="2">
                  <c:v>20.029123114976464</c:v>
                </c:pt>
                <c:pt idx="3">
                  <c:v>40.058246229952928</c:v>
                </c:pt>
                <c:pt idx="4">
                  <c:v>40.058246229952928</c:v>
                </c:pt>
                <c:pt idx="5">
                  <c:v>52.303917657384503</c:v>
                </c:pt>
                <c:pt idx="6">
                  <c:v>64.549589084816077</c:v>
                </c:pt>
                <c:pt idx="7">
                  <c:v>64.549589084816077</c:v>
                </c:pt>
                <c:pt idx="8">
                  <c:v>75.047873613659931</c:v>
                </c:pt>
                <c:pt idx="9">
                  <c:v>85.546158142503799</c:v>
                </c:pt>
                <c:pt idx="10">
                  <c:v>85.546158142503799</c:v>
                </c:pt>
                <c:pt idx="11">
                  <c:v>89.193529083220312</c:v>
                </c:pt>
                <c:pt idx="12">
                  <c:v>92.840900023936811</c:v>
                </c:pt>
                <c:pt idx="13">
                  <c:v>92.840900023936811</c:v>
                </c:pt>
                <c:pt idx="14">
                  <c:v>93.686667198595714</c:v>
                </c:pt>
                <c:pt idx="15">
                  <c:v>94.532434373254617</c:v>
                </c:pt>
                <c:pt idx="16">
                  <c:v>94.532434373254617</c:v>
                </c:pt>
                <c:pt idx="17">
                  <c:v>95.252533312056187</c:v>
                </c:pt>
                <c:pt idx="18">
                  <c:v>95.972632250857743</c:v>
                </c:pt>
                <c:pt idx="19">
                  <c:v>95.972632250857743</c:v>
                </c:pt>
                <c:pt idx="20">
                  <c:v>97.986316125428885</c:v>
                </c:pt>
                <c:pt idx="21">
                  <c:v>100.00000000000003</c:v>
                </c:pt>
              </c:numCache>
            </c:numRef>
          </c:cat>
          <c:val>
            <c:numRef>
              <c:f>Nigeria4!$O$7:$O$28</c:f>
              <c:numCache>
                <c:formatCode>General</c:formatCode>
                <c:ptCount val="22"/>
                <c:pt idx="18">
                  <c:v>0</c:v>
                </c:pt>
                <c:pt idx="19" formatCode="#,##0.0">
                  <c:v>4.5490699548312934</c:v>
                </c:pt>
                <c:pt idx="20" formatCode="#,##0.0">
                  <c:v>4.5490699548312934</c:v>
                </c:pt>
                <c:pt idx="21" formatCode="#,##0.0">
                  <c:v>4.5490699548312934</c:v>
                </c:pt>
              </c:numCache>
            </c:numRef>
          </c:val>
        </c:ser>
        <c:dLbls>
          <c:showLegendKey val="0"/>
          <c:showVal val="0"/>
          <c:showCatName val="0"/>
          <c:showSerName val="0"/>
          <c:showPercent val="0"/>
          <c:showBubbleSize val="0"/>
        </c:dLbls>
        <c:axId val="249831808"/>
        <c:axId val="249833728"/>
      </c:areaChart>
      <c:dateAx>
        <c:axId val="24983180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49833728"/>
        <c:crosses val="autoZero"/>
        <c:auto val="0"/>
        <c:lblOffset val="100"/>
        <c:baseTimeUnit val="days"/>
        <c:majorUnit val="10"/>
        <c:majorTimeUnit val="days"/>
      </c:dateAx>
      <c:valAx>
        <c:axId val="2498337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983180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Industry</a:t>
                    </a:r>
                    <a:endParaRPr lang="en-US"/>
                  </a:p>
                </c:rich>
              </c:tx>
              <c:dLblPos val="t"/>
              <c:showLegendKey val="0"/>
              <c:showVal val="1"/>
              <c:showCatName val="1"/>
              <c:showSerName val="0"/>
              <c:showPercent val="0"/>
              <c:showBubbleSize val="0"/>
            </c:dLbl>
            <c:dLbl>
              <c:idx val="2"/>
              <c:layout/>
              <c:tx>
                <c:rich>
                  <a:bodyPr/>
                  <a:lstStyle/>
                  <a:p>
                    <a:r>
                      <a:rPr lang="en-US" sz="700"/>
                      <a:t>Services</a:t>
                    </a:r>
                    <a:endParaRPr lang="en-US"/>
                  </a:p>
                </c:rich>
              </c:tx>
              <c:dLblPos val="t"/>
              <c:showLegendKey val="0"/>
              <c:showVal val="1"/>
              <c:showCatName val="1"/>
              <c:showSerName val="0"/>
              <c:showPercent val="0"/>
              <c:showBubbleSize val="0"/>
            </c:dLbl>
            <c:dLbl>
              <c:idx val="3"/>
              <c:tx>
                <c:rich>
                  <a:bodyPr/>
                  <a:lstStyle/>
                  <a:p>
                    <a:r>
                      <a:rPr lang="en-US" sz="700"/>
                      <a:t>Distribution</a:t>
                    </a:r>
                    <a:endParaRPr lang="en-US"/>
                  </a:p>
                </c:rich>
              </c:tx>
              <c:dLblPos val="t"/>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t"/>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Pakistan!$E$7:$E$9</c:f>
              <c:numCache>
                <c:formatCode>#,##0.0</c:formatCode>
                <c:ptCount val="3"/>
                <c:pt idx="0">
                  <c:v>0.45100000000000001</c:v>
                </c:pt>
                <c:pt idx="1">
                  <c:v>0.65800000000000003</c:v>
                </c:pt>
                <c:pt idx="2">
                  <c:v>0.97900000000000009</c:v>
                </c:pt>
              </c:numCache>
            </c:numRef>
          </c:xVal>
          <c:yVal>
            <c:numRef>
              <c:f>Pakistan!$F$7:$F$9</c:f>
              <c:numCache>
                <c:formatCode>#,##0.0</c:formatCode>
                <c:ptCount val="3"/>
                <c:pt idx="0">
                  <c:v>0.4499740607754143</c:v>
                </c:pt>
                <c:pt idx="1">
                  <c:v>1.3055780961803976</c:v>
                </c:pt>
                <c:pt idx="2">
                  <c:v>1.6411434039904857</c:v>
                </c:pt>
              </c:numCache>
            </c:numRef>
          </c:yVal>
          <c:smooth val="0"/>
        </c:ser>
        <c:dLbls>
          <c:dLblPos val="t"/>
          <c:showLegendKey val="0"/>
          <c:showVal val="1"/>
          <c:showCatName val="0"/>
          <c:showSerName val="0"/>
          <c:showPercent val="0"/>
          <c:showBubbleSize val="0"/>
        </c:dLbls>
        <c:axId val="241825280"/>
        <c:axId val="249847168"/>
      </c:scatterChart>
      <c:valAx>
        <c:axId val="241825280"/>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9847168"/>
        <c:crosses val="autoZero"/>
        <c:crossBetween val="midCat"/>
      </c:valAx>
      <c:valAx>
        <c:axId val="249847168"/>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1825280"/>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Pakistan!$I$6</c:f>
              <c:strCache>
                <c:ptCount val="1"/>
                <c:pt idx="0">
                  <c:v>Agriculture</c:v>
                </c:pt>
              </c:strCache>
            </c:strRef>
          </c:tx>
          <c:spPr>
            <a:solidFill>
              <a:schemeClr val="accent1"/>
            </a:solidFill>
          </c:spPr>
          <c:cat>
            <c:numRef>
              <c:f>Pakistan!$H$7:$H$17</c:f>
              <c:numCache>
                <c:formatCode>0.00</c:formatCode>
                <c:ptCount val="11"/>
                <c:pt idx="0">
                  <c:v>0</c:v>
                </c:pt>
                <c:pt idx="1">
                  <c:v>0</c:v>
                </c:pt>
                <c:pt idx="2">
                  <c:v>22.55</c:v>
                </c:pt>
                <c:pt idx="3">
                  <c:v>45.1</c:v>
                </c:pt>
                <c:pt idx="4">
                  <c:v>45.1</c:v>
                </c:pt>
                <c:pt idx="5">
                  <c:v>55.45</c:v>
                </c:pt>
                <c:pt idx="6">
                  <c:v>65.8</c:v>
                </c:pt>
                <c:pt idx="7">
                  <c:v>65.8</c:v>
                </c:pt>
                <c:pt idx="8">
                  <c:v>81.849999999999994</c:v>
                </c:pt>
                <c:pt idx="9">
                  <c:v>97.9</c:v>
                </c:pt>
                <c:pt idx="10">
                  <c:v>97.9</c:v>
                </c:pt>
              </c:numCache>
            </c:numRef>
          </c:cat>
          <c:val>
            <c:numRef>
              <c:f>Pakistan!$I$7:$I$17</c:f>
              <c:numCache>
                <c:formatCode>#,##0.0</c:formatCode>
                <c:ptCount val="11"/>
                <c:pt idx="0" formatCode="General">
                  <c:v>0</c:v>
                </c:pt>
                <c:pt idx="1">
                  <c:v>0.4499740607754143</c:v>
                </c:pt>
                <c:pt idx="2">
                  <c:v>0.4499740607754143</c:v>
                </c:pt>
                <c:pt idx="3">
                  <c:v>0.4499740607754143</c:v>
                </c:pt>
                <c:pt idx="4" formatCode="General">
                  <c:v>0</c:v>
                </c:pt>
              </c:numCache>
            </c:numRef>
          </c:val>
        </c:ser>
        <c:ser>
          <c:idx val="1"/>
          <c:order val="1"/>
          <c:tx>
            <c:strRef>
              <c:f>Pakistan!$J$6</c:f>
              <c:strCache>
                <c:ptCount val="1"/>
                <c:pt idx="0">
                  <c:v>Industry</c:v>
                </c:pt>
              </c:strCache>
            </c:strRef>
          </c:tx>
          <c:spPr>
            <a:solidFill>
              <a:schemeClr val="accent6"/>
            </a:solidFill>
          </c:spPr>
          <c:cat>
            <c:numRef>
              <c:f>Pakistan!$H$7:$H$17</c:f>
              <c:numCache>
                <c:formatCode>0.00</c:formatCode>
                <c:ptCount val="11"/>
                <c:pt idx="0">
                  <c:v>0</c:v>
                </c:pt>
                <c:pt idx="1">
                  <c:v>0</c:v>
                </c:pt>
                <c:pt idx="2">
                  <c:v>22.55</c:v>
                </c:pt>
                <c:pt idx="3">
                  <c:v>45.1</c:v>
                </c:pt>
                <c:pt idx="4">
                  <c:v>45.1</c:v>
                </c:pt>
                <c:pt idx="5">
                  <c:v>55.45</c:v>
                </c:pt>
                <c:pt idx="6">
                  <c:v>65.8</c:v>
                </c:pt>
                <c:pt idx="7">
                  <c:v>65.8</c:v>
                </c:pt>
                <c:pt idx="8">
                  <c:v>81.849999999999994</c:v>
                </c:pt>
                <c:pt idx="9">
                  <c:v>97.9</c:v>
                </c:pt>
                <c:pt idx="10">
                  <c:v>97.9</c:v>
                </c:pt>
              </c:numCache>
            </c:numRef>
          </c:cat>
          <c:val>
            <c:numRef>
              <c:f>Pakistan!$J$7:$J$17</c:f>
              <c:numCache>
                <c:formatCode>General</c:formatCode>
                <c:ptCount val="11"/>
                <c:pt idx="3">
                  <c:v>0</c:v>
                </c:pt>
                <c:pt idx="4" formatCode="#,##0.0">
                  <c:v>1.3055780961803976</c:v>
                </c:pt>
                <c:pt idx="5" formatCode="#,##0.0">
                  <c:v>1.3055780961803976</c:v>
                </c:pt>
                <c:pt idx="6" formatCode="#,##0.0">
                  <c:v>1.3055780961803976</c:v>
                </c:pt>
                <c:pt idx="7">
                  <c:v>0</c:v>
                </c:pt>
              </c:numCache>
            </c:numRef>
          </c:val>
        </c:ser>
        <c:ser>
          <c:idx val="2"/>
          <c:order val="2"/>
          <c:tx>
            <c:strRef>
              <c:f>Pakistan!$K$6</c:f>
              <c:strCache>
                <c:ptCount val="1"/>
                <c:pt idx="0">
                  <c:v>Services</c:v>
                </c:pt>
              </c:strCache>
            </c:strRef>
          </c:tx>
          <c:spPr>
            <a:solidFill>
              <a:schemeClr val="bg1">
                <a:lumMod val="75000"/>
              </a:schemeClr>
            </a:solidFill>
          </c:spPr>
          <c:cat>
            <c:numRef>
              <c:f>Pakistan!$H$7:$H$17</c:f>
              <c:numCache>
                <c:formatCode>0.00</c:formatCode>
                <c:ptCount val="11"/>
                <c:pt idx="0">
                  <c:v>0</c:v>
                </c:pt>
                <c:pt idx="1">
                  <c:v>0</c:v>
                </c:pt>
                <c:pt idx="2">
                  <c:v>22.55</c:v>
                </c:pt>
                <c:pt idx="3">
                  <c:v>45.1</c:v>
                </c:pt>
                <c:pt idx="4">
                  <c:v>45.1</c:v>
                </c:pt>
                <c:pt idx="5">
                  <c:v>55.45</c:v>
                </c:pt>
                <c:pt idx="6">
                  <c:v>65.8</c:v>
                </c:pt>
                <c:pt idx="7">
                  <c:v>65.8</c:v>
                </c:pt>
                <c:pt idx="8">
                  <c:v>81.849999999999994</c:v>
                </c:pt>
                <c:pt idx="9">
                  <c:v>97.9</c:v>
                </c:pt>
                <c:pt idx="10">
                  <c:v>97.9</c:v>
                </c:pt>
              </c:numCache>
            </c:numRef>
          </c:cat>
          <c:val>
            <c:numRef>
              <c:f>Pakistan!$K$7:$K$17</c:f>
              <c:numCache>
                <c:formatCode>General</c:formatCode>
                <c:ptCount val="11"/>
                <c:pt idx="6">
                  <c:v>0</c:v>
                </c:pt>
                <c:pt idx="7" formatCode="#,##0.0">
                  <c:v>1.6411434039904857</c:v>
                </c:pt>
                <c:pt idx="8" formatCode="#,##0.0">
                  <c:v>1.6411434039904857</c:v>
                </c:pt>
                <c:pt idx="9" formatCode="#,##0.0">
                  <c:v>1.6411434039904857</c:v>
                </c:pt>
                <c:pt idx="10">
                  <c:v>0</c:v>
                </c:pt>
              </c:numCache>
            </c:numRef>
          </c:val>
        </c:ser>
        <c:dLbls>
          <c:showLegendKey val="0"/>
          <c:showVal val="0"/>
          <c:showCatName val="0"/>
          <c:showSerName val="0"/>
          <c:showPercent val="0"/>
          <c:showBubbleSize val="0"/>
        </c:dLbls>
        <c:axId val="250114816"/>
        <c:axId val="250116736"/>
      </c:areaChart>
      <c:dateAx>
        <c:axId val="250114816"/>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0116736"/>
        <c:crosses val="autoZero"/>
        <c:auto val="0"/>
        <c:lblOffset val="100"/>
        <c:baseTimeUnit val="days"/>
        <c:majorUnit val="10"/>
        <c:majorTimeUnit val="days"/>
      </c:dateAx>
      <c:valAx>
        <c:axId val="25011673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011481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Pakistan2!$I$6</c:f>
              <c:strCache>
                <c:ptCount val="1"/>
                <c:pt idx="0">
                  <c:v>Construction</c:v>
                </c:pt>
              </c:strCache>
            </c:strRef>
          </c:tx>
          <c:spPr>
            <a:solidFill>
              <a:srgbClr val="13CF44"/>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Pakistan2!$I$7:$I$28</c:f>
              <c:numCache>
                <c:formatCode>#,##0.0</c:formatCode>
                <c:ptCount val="22"/>
                <c:pt idx="0" formatCode="General">
                  <c:v>0</c:v>
                </c:pt>
                <c:pt idx="1">
                  <c:v>0.34625457888540978</c:v>
                </c:pt>
                <c:pt idx="2">
                  <c:v>0.34625457888540978</c:v>
                </c:pt>
                <c:pt idx="3">
                  <c:v>0.34625457888540978</c:v>
                </c:pt>
                <c:pt idx="4" formatCode="General">
                  <c:v>0</c:v>
                </c:pt>
              </c:numCache>
            </c:numRef>
          </c:val>
        </c:ser>
        <c:ser>
          <c:idx val="1"/>
          <c:order val="1"/>
          <c:tx>
            <c:strRef>
              <c:f>Pakistan2!$J$6</c:f>
              <c:strCache>
                <c:ptCount val="1"/>
                <c:pt idx="0">
                  <c:v>Agriculture</c:v>
                </c:pt>
              </c:strCache>
            </c:strRef>
          </c:tx>
          <c:spPr>
            <a:solidFill>
              <a:srgbClr val="6666FF"/>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Pakistan2!$J$7:$J$28</c:f>
              <c:numCache>
                <c:formatCode>General</c:formatCode>
                <c:ptCount val="22"/>
                <c:pt idx="3">
                  <c:v>0</c:v>
                </c:pt>
                <c:pt idx="4" formatCode="#,##0.000">
                  <c:v>0.47907558166141823</c:v>
                </c:pt>
                <c:pt idx="5" formatCode="#,##0.000">
                  <c:v>0.47907558166141823</c:v>
                </c:pt>
                <c:pt idx="6" formatCode="#,##0.000">
                  <c:v>0.47907558166141823</c:v>
                </c:pt>
                <c:pt idx="7">
                  <c:v>0</c:v>
                </c:pt>
              </c:numCache>
            </c:numRef>
          </c:val>
        </c:ser>
        <c:ser>
          <c:idx val="2"/>
          <c:order val="2"/>
          <c:tx>
            <c:strRef>
              <c:f>Pakistan2!$K$6</c:f>
              <c:strCache>
                <c:ptCount val="1"/>
                <c:pt idx="0">
                  <c:v>Manufacturing</c:v>
                </c:pt>
              </c:strCache>
            </c:strRef>
          </c:tx>
          <c:spPr>
            <a:solidFill>
              <a:srgbClr val="CC6600"/>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Pakistan2!$K$7:$K$28</c:f>
              <c:numCache>
                <c:formatCode>General</c:formatCode>
                <c:ptCount val="22"/>
                <c:pt idx="6">
                  <c:v>0</c:v>
                </c:pt>
                <c:pt idx="7" formatCode="#,##0.000">
                  <c:v>1.0100699376676856</c:v>
                </c:pt>
                <c:pt idx="8" formatCode="#,##0.000">
                  <c:v>1.0100699376676856</c:v>
                </c:pt>
                <c:pt idx="9" formatCode="#,##0.000">
                  <c:v>1.0100699376676856</c:v>
                </c:pt>
                <c:pt idx="10">
                  <c:v>0</c:v>
                </c:pt>
              </c:numCache>
            </c:numRef>
          </c:val>
        </c:ser>
        <c:ser>
          <c:idx val="3"/>
          <c:order val="3"/>
          <c:tx>
            <c:strRef>
              <c:f>Pakistan2!$L$6</c:f>
              <c:strCache>
                <c:ptCount val="1"/>
                <c:pt idx="0">
                  <c:v>Wholesale, retail, hotels</c:v>
                </c:pt>
              </c:strCache>
            </c:strRef>
          </c:tx>
          <c:spPr>
            <a:solidFill>
              <a:srgbClr val="FF00FF"/>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Pakistan2!$L$7:$L$28</c:f>
              <c:numCache>
                <c:formatCode>General</c:formatCode>
                <c:ptCount val="22"/>
                <c:pt idx="9">
                  <c:v>0</c:v>
                </c:pt>
                <c:pt idx="10" formatCode="#,##0.0">
                  <c:v>1.6726857577726566</c:v>
                </c:pt>
                <c:pt idx="11" formatCode="#,##0.0">
                  <c:v>1.6726857577726566</c:v>
                </c:pt>
                <c:pt idx="12" formatCode="#,##0.0">
                  <c:v>1.6726857577726566</c:v>
                </c:pt>
                <c:pt idx="13">
                  <c:v>0</c:v>
                </c:pt>
              </c:numCache>
            </c:numRef>
          </c:val>
        </c:ser>
        <c:ser>
          <c:idx val="4"/>
          <c:order val="4"/>
          <c:tx>
            <c:strRef>
              <c:f>Pakistan2!$M$6</c:f>
              <c:strCache>
                <c:ptCount val="1"/>
                <c:pt idx="0">
                  <c:v>Other</c:v>
                </c:pt>
              </c:strCache>
            </c:strRef>
          </c:tx>
          <c:spPr>
            <a:solidFill>
              <a:srgbClr val="66FFFF"/>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Pakistan2!$M$7:$M$28</c:f>
              <c:numCache>
                <c:formatCode>General</c:formatCode>
                <c:ptCount val="22"/>
                <c:pt idx="12">
                  <c:v>0</c:v>
                </c:pt>
                <c:pt idx="13" formatCode="#,##0.0">
                  <c:v>1.7420294621249837</c:v>
                </c:pt>
                <c:pt idx="14" formatCode="#,##0.0">
                  <c:v>1.7420294621249837</c:v>
                </c:pt>
                <c:pt idx="15" formatCode="#,##0.0">
                  <c:v>1.7420294621249837</c:v>
                </c:pt>
                <c:pt idx="16">
                  <c:v>0</c:v>
                </c:pt>
              </c:numCache>
            </c:numRef>
          </c:val>
        </c:ser>
        <c:ser>
          <c:idx val="5"/>
          <c:order val="5"/>
          <c:tx>
            <c:strRef>
              <c:f>Pakistan2!$N$6</c:f>
              <c:strCache>
                <c:ptCount val="1"/>
                <c:pt idx="0">
                  <c:v>Transport, storage, comms</c:v>
                </c:pt>
              </c:strCache>
            </c:strRef>
          </c:tx>
          <c:spPr>
            <a:solidFill>
              <a:srgbClr val="000000"/>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Pakistan2!$N$7:$N$28</c:f>
              <c:numCache>
                <c:formatCode>General</c:formatCode>
                <c:ptCount val="22"/>
                <c:pt idx="15">
                  <c:v>0</c:v>
                </c:pt>
                <c:pt idx="16" formatCode="#,##0.0">
                  <c:v>2.095878019672099</c:v>
                </c:pt>
                <c:pt idx="17" formatCode="#,##0.0">
                  <c:v>2.095878019672099</c:v>
                </c:pt>
                <c:pt idx="18" formatCode="#,##0.0">
                  <c:v>2.095878019672099</c:v>
                </c:pt>
                <c:pt idx="19">
                  <c:v>0</c:v>
                </c:pt>
              </c:numCache>
            </c:numRef>
          </c:val>
        </c:ser>
        <c:ser>
          <c:idx val="6"/>
          <c:order val="6"/>
          <c:tx>
            <c:strRef>
              <c:f>Pakistan2!$O$6</c:f>
              <c:strCache>
                <c:ptCount val="1"/>
                <c:pt idx="0">
                  <c:v>Mining &amp; utilities</c:v>
                </c:pt>
              </c:strCache>
            </c:strRef>
          </c:tx>
          <c:spPr>
            <a:solidFill>
              <a:srgbClr val="FFFF00"/>
            </a:solidFill>
            <a:ln w="3175">
              <a:solidFill>
                <a:schemeClr val="bg1">
                  <a:lumMod val="50000"/>
                </a:schemeClr>
              </a:solidFill>
            </a:ln>
          </c:spPr>
          <c:cat>
            <c:numRef>
              <c:f>Pakistan2!$H$7:$H$28</c:f>
              <c:numCache>
                <c:formatCode>0.00</c:formatCode>
                <c:ptCount val="22"/>
                <c:pt idx="0">
                  <c:v>0</c:v>
                </c:pt>
                <c:pt idx="1">
                  <c:v>0</c:v>
                </c:pt>
                <c:pt idx="2">
                  <c:v>3.5705107613234826</c:v>
                </c:pt>
                <c:pt idx="3">
                  <c:v>7.1410215226469651</c:v>
                </c:pt>
                <c:pt idx="4">
                  <c:v>7.1410215226469651</c:v>
                </c:pt>
                <c:pt idx="5">
                  <c:v>30.816736267266307</c:v>
                </c:pt>
                <c:pt idx="6">
                  <c:v>54.492451011885649</c:v>
                </c:pt>
                <c:pt idx="7">
                  <c:v>54.492451011885649</c:v>
                </c:pt>
                <c:pt idx="8">
                  <c:v>60.968519113395445</c:v>
                </c:pt>
                <c:pt idx="9">
                  <c:v>67.444587214905241</c:v>
                </c:pt>
                <c:pt idx="10">
                  <c:v>67.444587214905241</c:v>
                </c:pt>
                <c:pt idx="11">
                  <c:v>72.511243173787349</c:v>
                </c:pt>
                <c:pt idx="12">
                  <c:v>77.577899132669458</c:v>
                </c:pt>
                <c:pt idx="13">
                  <c:v>77.577899132669458</c:v>
                </c:pt>
                <c:pt idx="14">
                  <c:v>85.178284612913586</c:v>
                </c:pt>
                <c:pt idx="15">
                  <c:v>92.778670093157729</c:v>
                </c:pt>
                <c:pt idx="16">
                  <c:v>92.778670093157729</c:v>
                </c:pt>
                <c:pt idx="17">
                  <c:v>95.914712495984588</c:v>
                </c:pt>
                <c:pt idx="18">
                  <c:v>99.050754898811448</c:v>
                </c:pt>
                <c:pt idx="19">
                  <c:v>99.050754898811448</c:v>
                </c:pt>
                <c:pt idx="20">
                  <c:v>99.525377449405724</c:v>
                </c:pt>
                <c:pt idx="21">
                  <c:v>100</c:v>
                </c:pt>
              </c:numCache>
            </c:numRef>
          </c:cat>
          <c:val>
            <c:numRef>
              <c:f>Pakistan2!$O$7:$O$28</c:f>
              <c:numCache>
                <c:formatCode>General</c:formatCode>
                <c:ptCount val="22"/>
                <c:pt idx="18">
                  <c:v>0</c:v>
                </c:pt>
                <c:pt idx="19" formatCode="#,##0.0">
                  <c:v>5.4615499150675246</c:v>
                </c:pt>
                <c:pt idx="20" formatCode="#,##0.0">
                  <c:v>5.4615499150675246</c:v>
                </c:pt>
                <c:pt idx="21" formatCode="#,##0.0">
                  <c:v>5.4615499150675246</c:v>
                </c:pt>
              </c:numCache>
            </c:numRef>
          </c:val>
        </c:ser>
        <c:dLbls>
          <c:showLegendKey val="0"/>
          <c:showVal val="0"/>
          <c:showCatName val="0"/>
          <c:showSerName val="0"/>
          <c:showPercent val="0"/>
          <c:showBubbleSize val="0"/>
        </c:dLbls>
        <c:axId val="250504704"/>
        <c:axId val="250506624"/>
      </c:areaChart>
      <c:dateAx>
        <c:axId val="25050470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50506624"/>
        <c:crosses val="autoZero"/>
        <c:auto val="0"/>
        <c:lblOffset val="100"/>
        <c:baseTimeUnit val="days"/>
        <c:majorUnit val="10"/>
        <c:majorTimeUnit val="days"/>
      </c:dateAx>
      <c:valAx>
        <c:axId val="25050662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050470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Services</a:t>
                    </a:r>
                  </a:p>
                </c:rich>
              </c:tx>
              <c:dLblPos val="l"/>
              <c:showLegendKey val="0"/>
              <c:showVal val="1"/>
              <c:showCatName val="1"/>
              <c:showSerName val="1"/>
              <c:showPercent val="0"/>
              <c:showBubbleSize val="0"/>
            </c:dLbl>
            <c:dLbl>
              <c:idx val="2"/>
              <c:layout/>
              <c:tx>
                <c:rich>
                  <a:bodyPr/>
                  <a:lstStyle/>
                  <a:p>
                    <a:r>
                      <a:rPr lang="en-US"/>
                      <a:t>Industry</a:t>
                    </a:r>
                  </a:p>
                </c:rich>
              </c:tx>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Rwanda!$E$7:$E$9</c:f>
              <c:numCache>
                <c:formatCode>#,##0.000</c:formatCode>
                <c:ptCount val="3"/>
                <c:pt idx="0">
                  <c:v>0.78800003051757794</c:v>
                </c:pt>
                <c:pt idx="1">
                  <c:v>0.95400003433227498</c:v>
                </c:pt>
                <c:pt idx="2">
                  <c:v>0.99200003385543778</c:v>
                </c:pt>
              </c:numCache>
            </c:numRef>
          </c:xVal>
          <c:yVal>
            <c:numRef>
              <c:f>Rwanda!$F$7:$F$9</c:f>
              <c:numCache>
                <c:formatCode>#,##0.0</c:formatCode>
                <c:ptCount val="3"/>
                <c:pt idx="0">
                  <c:v>0.48720245535877199</c:v>
                </c:pt>
                <c:pt idx="1">
                  <c:v>2.8645730261787063</c:v>
                </c:pt>
                <c:pt idx="2">
                  <c:v>3.6990873368359973</c:v>
                </c:pt>
              </c:numCache>
            </c:numRef>
          </c:yVal>
          <c:smooth val="0"/>
        </c:ser>
        <c:dLbls>
          <c:showLegendKey val="0"/>
          <c:showVal val="1"/>
          <c:showCatName val="0"/>
          <c:showSerName val="0"/>
          <c:showPercent val="0"/>
          <c:showBubbleSize val="0"/>
        </c:dLbls>
        <c:axId val="250134912"/>
        <c:axId val="250520320"/>
      </c:scatterChart>
      <c:valAx>
        <c:axId val="250134912"/>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0520320"/>
        <c:crosses val="autoZero"/>
        <c:crossBetween val="midCat"/>
      </c:valAx>
      <c:valAx>
        <c:axId val="250520320"/>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50134912"/>
        <c:crosses val="autoZero"/>
        <c:crossBetween val="midCat"/>
        <c:majorUnit val="1"/>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Rwanda!$I$6</c:f>
              <c:strCache>
                <c:ptCount val="1"/>
                <c:pt idx="0">
                  <c:v>Agriculture</c:v>
                </c:pt>
              </c:strCache>
            </c:strRef>
          </c:tx>
          <c:spPr>
            <a:solidFill>
              <a:schemeClr val="accent1"/>
            </a:solidFill>
          </c:spPr>
          <c:cat>
            <c:numRef>
              <c:f>Rwanda!$H$7:$H$17</c:f>
              <c:numCache>
                <c:formatCode>0.00</c:formatCode>
                <c:ptCount val="11"/>
                <c:pt idx="0">
                  <c:v>0</c:v>
                </c:pt>
                <c:pt idx="1">
                  <c:v>0</c:v>
                </c:pt>
                <c:pt idx="2">
                  <c:v>39.400001525878899</c:v>
                </c:pt>
                <c:pt idx="3">
                  <c:v>78.800003051757798</c:v>
                </c:pt>
                <c:pt idx="4">
                  <c:v>78.800003051757798</c:v>
                </c:pt>
                <c:pt idx="5">
                  <c:v>87.100003242492647</c:v>
                </c:pt>
                <c:pt idx="6">
                  <c:v>95.400003433227496</c:v>
                </c:pt>
                <c:pt idx="7">
                  <c:v>95.400003433227496</c:v>
                </c:pt>
                <c:pt idx="8">
                  <c:v>97.300003409385639</c:v>
                </c:pt>
                <c:pt idx="9">
                  <c:v>99.200003385543781</c:v>
                </c:pt>
                <c:pt idx="10">
                  <c:v>99.200003385543781</c:v>
                </c:pt>
              </c:numCache>
            </c:numRef>
          </c:cat>
          <c:val>
            <c:numRef>
              <c:f>Rwanda!$I$7:$I$17</c:f>
              <c:numCache>
                <c:formatCode>#,##0.0</c:formatCode>
                <c:ptCount val="11"/>
                <c:pt idx="0" formatCode="General">
                  <c:v>0</c:v>
                </c:pt>
                <c:pt idx="1">
                  <c:v>0.48720245535877199</c:v>
                </c:pt>
                <c:pt idx="2">
                  <c:v>0.48720245535877199</c:v>
                </c:pt>
                <c:pt idx="3">
                  <c:v>0.48720245535877199</c:v>
                </c:pt>
                <c:pt idx="4" formatCode="General">
                  <c:v>0</c:v>
                </c:pt>
              </c:numCache>
            </c:numRef>
          </c:val>
        </c:ser>
        <c:ser>
          <c:idx val="1"/>
          <c:order val="1"/>
          <c:tx>
            <c:strRef>
              <c:f>Rwanda!$J$6</c:f>
              <c:strCache>
                <c:ptCount val="1"/>
                <c:pt idx="0">
                  <c:v>Services</c:v>
                </c:pt>
              </c:strCache>
            </c:strRef>
          </c:tx>
          <c:spPr>
            <a:solidFill>
              <a:schemeClr val="accent6"/>
            </a:solidFill>
          </c:spPr>
          <c:cat>
            <c:numRef>
              <c:f>Rwanda!$H$7:$H$17</c:f>
              <c:numCache>
                <c:formatCode>0.00</c:formatCode>
                <c:ptCount val="11"/>
                <c:pt idx="0">
                  <c:v>0</c:v>
                </c:pt>
                <c:pt idx="1">
                  <c:v>0</c:v>
                </c:pt>
                <c:pt idx="2">
                  <c:v>39.400001525878899</c:v>
                </c:pt>
                <c:pt idx="3">
                  <c:v>78.800003051757798</c:v>
                </c:pt>
                <c:pt idx="4">
                  <c:v>78.800003051757798</c:v>
                </c:pt>
                <c:pt idx="5">
                  <c:v>87.100003242492647</c:v>
                </c:pt>
                <c:pt idx="6">
                  <c:v>95.400003433227496</c:v>
                </c:pt>
                <c:pt idx="7">
                  <c:v>95.400003433227496</c:v>
                </c:pt>
                <c:pt idx="8">
                  <c:v>97.300003409385639</c:v>
                </c:pt>
                <c:pt idx="9">
                  <c:v>99.200003385543781</c:v>
                </c:pt>
                <c:pt idx="10">
                  <c:v>99.200003385543781</c:v>
                </c:pt>
              </c:numCache>
            </c:numRef>
          </c:cat>
          <c:val>
            <c:numRef>
              <c:f>Rwanda!$J$7:$J$17</c:f>
              <c:numCache>
                <c:formatCode>General</c:formatCode>
                <c:ptCount val="11"/>
                <c:pt idx="3">
                  <c:v>0</c:v>
                </c:pt>
                <c:pt idx="4" formatCode="#,##0.0">
                  <c:v>2.8645730261787063</c:v>
                </c:pt>
                <c:pt idx="5" formatCode="#,##0.0">
                  <c:v>2.8645730261787063</c:v>
                </c:pt>
                <c:pt idx="6" formatCode="#,##0.0">
                  <c:v>2.8645730261787063</c:v>
                </c:pt>
                <c:pt idx="7">
                  <c:v>0</c:v>
                </c:pt>
              </c:numCache>
            </c:numRef>
          </c:val>
        </c:ser>
        <c:ser>
          <c:idx val="2"/>
          <c:order val="2"/>
          <c:tx>
            <c:strRef>
              <c:f>Rwanda!$K$6</c:f>
              <c:strCache>
                <c:ptCount val="1"/>
                <c:pt idx="0">
                  <c:v>Industry</c:v>
                </c:pt>
              </c:strCache>
            </c:strRef>
          </c:tx>
          <c:spPr>
            <a:solidFill>
              <a:schemeClr val="bg1">
                <a:lumMod val="75000"/>
              </a:schemeClr>
            </a:solidFill>
          </c:spPr>
          <c:cat>
            <c:numRef>
              <c:f>Rwanda!$H$7:$H$17</c:f>
              <c:numCache>
                <c:formatCode>0.00</c:formatCode>
                <c:ptCount val="11"/>
                <c:pt idx="0">
                  <c:v>0</c:v>
                </c:pt>
                <c:pt idx="1">
                  <c:v>0</c:v>
                </c:pt>
                <c:pt idx="2">
                  <c:v>39.400001525878899</c:v>
                </c:pt>
                <c:pt idx="3">
                  <c:v>78.800003051757798</c:v>
                </c:pt>
                <c:pt idx="4">
                  <c:v>78.800003051757798</c:v>
                </c:pt>
                <c:pt idx="5">
                  <c:v>87.100003242492647</c:v>
                </c:pt>
                <c:pt idx="6">
                  <c:v>95.400003433227496</c:v>
                </c:pt>
                <c:pt idx="7">
                  <c:v>95.400003433227496</c:v>
                </c:pt>
                <c:pt idx="8">
                  <c:v>97.300003409385639</c:v>
                </c:pt>
                <c:pt idx="9">
                  <c:v>99.200003385543781</c:v>
                </c:pt>
                <c:pt idx="10">
                  <c:v>99.200003385543781</c:v>
                </c:pt>
              </c:numCache>
            </c:numRef>
          </c:cat>
          <c:val>
            <c:numRef>
              <c:f>Rwanda!$K$7:$K$17</c:f>
              <c:numCache>
                <c:formatCode>General</c:formatCode>
                <c:ptCount val="11"/>
                <c:pt idx="6">
                  <c:v>0</c:v>
                </c:pt>
                <c:pt idx="7" formatCode="#,##0.0">
                  <c:v>3.6990873368359973</c:v>
                </c:pt>
                <c:pt idx="8" formatCode="#,##0.0">
                  <c:v>3.6990873368359973</c:v>
                </c:pt>
                <c:pt idx="9" formatCode="#,##0.0">
                  <c:v>3.6990873368359973</c:v>
                </c:pt>
                <c:pt idx="10">
                  <c:v>0</c:v>
                </c:pt>
              </c:numCache>
            </c:numRef>
          </c:val>
        </c:ser>
        <c:dLbls>
          <c:showLegendKey val="0"/>
          <c:showVal val="0"/>
          <c:showCatName val="0"/>
          <c:showSerName val="0"/>
          <c:showPercent val="0"/>
          <c:showBubbleSize val="0"/>
        </c:dLbls>
        <c:axId val="248399744"/>
        <c:axId val="248406016"/>
      </c:areaChart>
      <c:dateAx>
        <c:axId val="24839974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48406016"/>
        <c:crosses val="autoZero"/>
        <c:auto val="0"/>
        <c:lblOffset val="100"/>
        <c:baseTimeUnit val="days"/>
        <c:majorUnit val="10"/>
        <c:majorTimeUnit val="days"/>
      </c:dateAx>
      <c:valAx>
        <c:axId val="24840601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83997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Rwanda2!$I$6</c:f>
              <c:strCache>
                <c:ptCount val="1"/>
                <c:pt idx="0">
                  <c:v>Agriculture</c:v>
                </c:pt>
              </c:strCache>
            </c:strRef>
          </c:tx>
          <c:spPr>
            <a:solidFill>
              <a:srgbClr val="13CF44"/>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Rwanda2!$I$7:$I$28</c:f>
              <c:numCache>
                <c:formatCode>#,##0.0</c:formatCode>
                <c:ptCount val="22"/>
                <c:pt idx="0" formatCode="General">
                  <c:v>0</c:v>
                </c:pt>
                <c:pt idx="1">
                  <c:v>0.43781055022253867</c:v>
                </c:pt>
                <c:pt idx="2">
                  <c:v>0.43781055022253867</c:v>
                </c:pt>
                <c:pt idx="3">
                  <c:v>0.43781055022253867</c:v>
                </c:pt>
                <c:pt idx="4" formatCode="General">
                  <c:v>0</c:v>
                </c:pt>
              </c:numCache>
            </c:numRef>
          </c:val>
        </c:ser>
        <c:ser>
          <c:idx val="1"/>
          <c:order val="1"/>
          <c:tx>
            <c:strRef>
              <c:f>Rwanda2!$J$6</c:f>
              <c:strCache>
                <c:ptCount val="1"/>
                <c:pt idx="0">
                  <c:v>Mining &amp; utilities</c:v>
                </c:pt>
              </c:strCache>
            </c:strRef>
          </c:tx>
          <c:spPr>
            <a:solidFill>
              <a:srgbClr val="6666FF"/>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Rwanda2!$J$7:$J$28</c:f>
              <c:numCache>
                <c:formatCode>General</c:formatCode>
                <c:ptCount val="22"/>
                <c:pt idx="3">
                  <c:v>0</c:v>
                </c:pt>
                <c:pt idx="4" formatCode="#,##0.000">
                  <c:v>1.8862959891724318</c:v>
                </c:pt>
                <c:pt idx="5" formatCode="#,##0.000">
                  <c:v>1.8862959891724318</c:v>
                </c:pt>
                <c:pt idx="6" formatCode="#,##0.000">
                  <c:v>1.8862959891724318</c:v>
                </c:pt>
                <c:pt idx="7">
                  <c:v>0</c:v>
                </c:pt>
              </c:numCache>
            </c:numRef>
          </c:val>
        </c:ser>
        <c:ser>
          <c:idx val="2"/>
          <c:order val="2"/>
          <c:tx>
            <c:strRef>
              <c:f>Rwanda2!$K$6</c:f>
              <c:strCache>
                <c:ptCount val="1"/>
                <c:pt idx="0">
                  <c:v>Manufacturing</c:v>
                </c:pt>
              </c:strCache>
            </c:strRef>
          </c:tx>
          <c:spPr>
            <a:solidFill>
              <a:srgbClr val="CC6600"/>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Rwanda2!$K$7:$K$28</c:f>
              <c:numCache>
                <c:formatCode>General</c:formatCode>
                <c:ptCount val="22"/>
                <c:pt idx="6">
                  <c:v>0</c:v>
                </c:pt>
                <c:pt idx="7" formatCode="#,##0.000">
                  <c:v>2.0086403416632663</c:v>
                </c:pt>
                <c:pt idx="8" formatCode="#,##0.000">
                  <c:v>2.0086403416632663</c:v>
                </c:pt>
                <c:pt idx="9" formatCode="#,##0.000">
                  <c:v>2.0086403416632663</c:v>
                </c:pt>
                <c:pt idx="10">
                  <c:v>0</c:v>
                </c:pt>
              </c:numCache>
            </c:numRef>
          </c:val>
        </c:ser>
        <c:ser>
          <c:idx val="3"/>
          <c:order val="3"/>
          <c:tx>
            <c:strRef>
              <c:f>Rwanda2!$L$6</c:f>
              <c:strCache>
                <c:ptCount val="1"/>
                <c:pt idx="0">
                  <c:v>Construction</c:v>
                </c:pt>
              </c:strCache>
            </c:strRef>
          </c:tx>
          <c:spPr>
            <a:solidFill>
              <a:srgbClr val="FF00FF"/>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Rwanda2!$L$7:$L$28</c:f>
              <c:numCache>
                <c:formatCode>General</c:formatCode>
                <c:ptCount val="22"/>
                <c:pt idx="9">
                  <c:v>0</c:v>
                </c:pt>
                <c:pt idx="10" formatCode="#,##0.0">
                  <c:v>2.2352386090088472</c:v>
                </c:pt>
                <c:pt idx="11" formatCode="#,##0.0">
                  <c:v>2.2352386090088472</c:v>
                </c:pt>
                <c:pt idx="12" formatCode="#,##0.0">
                  <c:v>2.2352386090088472</c:v>
                </c:pt>
                <c:pt idx="13">
                  <c:v>0</c:v>
                </c:pt>
              </c:numCache>
            </c:numRef>
          </c:val>
        </c:ser>
        <c:ser>
          <c:idx val="4"/>
          <c:order val="4"/>
          <c:tx>
            <c:strRef>
              <c:f>Rwanda2!$M$6</c:f>
              <c:strCache>
                <c:ptCount val="1"/>
                <c:pt idx="0">
                  <c:v>Wholesale, retail, hotels</c:v>
                </c:pt>
              </c:strCache>
            </c:strRef>
          </c:tx>
          <c:spPr>
            <a:solidFill>
              <a:srgbClr val="66FFFF"/>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Rwanda2!$M$7:$M$28</c:f>
              <c:numCache>
                <c:formatCode>General</c:formatCode>
                <c:ptCount val="22"/>
                <c:pt idx="12">
                  <c:v>0</c:v>
                </c:pt>
                <c:pt idx="13" formatCode="#,##0.0">
                  <c:v>2.9532979854345323</c:v>
                </c:pt>
                <c:pt idx="14" formatCode="#,##0.0">
                  <c:v>2.9532979854345323</c:v>
                </c:pt>
                <c:pt idx="15" formatCode="#,##0.0">
                  <c:v>2.9532979854345323</c:v>
                </c:pt>
                <c:pt idx="16">
                  <c:v>0</c:v>
                </c:pt>
              </c:numCache>
            </c:numRef>
          </c:val>
        </c:ser>
        <c:ser>
          <c:idx val="5"/>
          <c:order val="5"/>
          <c:tx>
            <c:strRef>
              <c:f>Rwanda2!$N$6</c:f>
              <c:strCache>
                <c:ptCount val="1"/>
                <c:pt idx="0">
                  <c:v>Other</c:v>
                </c:pt>
              </c:strCache>
            </c:strRef>
          </c:tx>
          <c:spPr>
            <a:solidFill>
              <a:srgbClr val="000000"/>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Rwanda2!$N$7:$N$28</c:f>
              <c:numCache>
                <c:formatCode>General</c:formatCode>
                <c:ptCount val="22"/>
                <c:pt idx="15">
                  <c:v>0</c:v>
                </c:pt>
                <c:pt idx="16" formatCode="#,##0.0">
                  <c:v>3.169792523087688</c:v>
                </c:pt>
                <c:pt idx="17" formatCode="#,##0.0">
                  <c:v>3.169792523087688</c:v>
                </c:pt>
                <c:pt idx="18" formatCode="#,##0.0">
                  <c:v>3.169792523087688</c:v>
                </c:pt>
                <c:pt idx="19">
                  <c:v>0</c:v>
                </c:pt>
              </c:numCache>
            </c:numRef>
          </c:val>
        </c:ser>
        <c:ser>
          <c:idx val="6"/>
          <c:order val="6"/>
          <c:tx>
            <c:strRef>
              <c:f>Rwanda2!$O$6</c:f>
              <c:strCache>
                <c:ptCount val="1"/>
                <c:pt idx="0">
                  <c:v>Transport, storage, comms</c:v>
                </c:pt>
              </c:strCache>
            </c:strRef>
          </c:tx>
          <c:spPr>
            <a:solidFill>
              <a:srgbClr val="FFFF00"/>
            </a:solidFill>
            <a:ln w="3175">
              <a:solidFill>
                <a:schemeClr val="bg1">
                  <a:lumMod val="50000"/>
                </a:schemeClr>
              </a:solidFill>
            </a:ln>
          </c:spPr>
          <c:cat>
            <c:numRef>
              <c:f>Rwanda2!$H$7:$H$28</c:f>
              <c:numCache>
                <c:formatCode>0.00</c:formatCode>
                <c:ptCount val="22"/>
                <c:pt idx="0">
                  <c:v>0</c:v>
                </c:pt>
                <c:pt idx="1">
                  <c:v>0</c:v>
                </c:pt>
                <c:pt idx="2">
                  <c:v>38.171855974952166</c:v>
                </c:pt>
                <c:pt idx="3">
                  <c:v>76.343711949904332</c:v>
                </c:pt>
                <c:pt idx="4">
                  <c:v>76.343711949904332</c:v>
                </c:pt>
                <c:pt idx="5">
                  <c:v>76.665507044703418</c:v>
                </c:pt>
                <c:pt idx="6">
                  <c:v>76.987302139502518</c:v>
                </c:pt>
                <c:pt idx="7">
                  <c:v>76.987302139502518</c:v>
                </c:pt>
                <c:pt idx="8">
                  <c:v>78.317968342320398</c:v>
                </c:pt>
                <c:pt idx="9">
                  <c:v>79.648634545138293</c:v>
                </c:pt>
                <c:pt idx="10">
                  <c:v>79.648634545138293</c:v>
                </c:pt>
                <c:pt idx="11">
                  <c:v>81.483736301965564</c:v>
                </c:pt>
                <c:pt idx="12">
                  <c:v>83.318838058792835</c:v>
                </c:pt>
                <c:pt idx="13">
                  <c:v>83.318838058792835</c:v>
                </c:pt>
                <c:pt idx="14">
                  <c:v>86.28457122977909</c:v>
                </c:pt>
                <c:pt idx="15">
                  <c:v>89.250304400765344</c:v>
                </c:pt>
                <c:pt idx="16">
                  <c:v>89.250304400765344</c:v>
                </c:pt>
                <c:pt idx="17">
                  <c:v>93.529309445120873</c:v>
                </c:pt>
                <c:pt idx="18">
                  <c:v>97.808314489476416</c:v>
                </c:pt>
                <c:pt idx="19">
                  <c:v>97.808314489476416</c:v>
                </c:pt>
                <c:pt idx="20">
                  <c:v>98.904157244738201</c:v>
                </c:pt>
                <c:pt idx="21">
                  <c:v>99.999999999999986</c:v>
                </c:pt>
              </c:numCache>
            </c:numRef>
          </c:cat>
          <c:val>
            <c:numRef>
              <c:f>Rwanda2!$O$7:$O$28</c:f>
              <c:numCache>
                <c:formatCode>General</c:formatCode>
                <c:ptCount val="22"/>
                <c:pt idx="18">
                  <c:v>0</c:v>
                </c:pt>
                <c:pt idx="19" formatCode="#,##0.0">
                  <c:v>3.2705292881447048</c:v>
                </c:pt>
                <c:pt idx="20" formatCode="#,##0.0">
                  <c:v>3.2705292881447048</c:v>
                </c:pt>
                <c:pt idx="21" formatCode="#,##0.0">
                  <c:v>3.2705292881447048</c:v>
                </c:pt>
              </c:numCache>
            </c:numRef>
          </c:val>
        </c:ser>
        <c:dLbls>
          <c:showLegendKey val="0"/>
          <c:showVal val="0"/>
          <c:showCatName val="0"/>
          <c:showSerName val="0"/>
          <c:showPercent val="0"/>
          <c:showBubbleSize val="0"/>
        </c:dLbls>
        <c:axId val="251087488"/>
        <c:axId val="251114240"/>
      </c:areaChart>
      <c:dateAx>
        <c:axId val="25108748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51114240"/>
        <c:crosses val="autoZero"/>
        <c:auto val="0"/>
        <c:lblOffset val="100"/>
        <c:baseTimeUnit val="days"/>
        <c:majorUnit val="10"/>
        <c:majorTimeUnit val="days"/>
      </c:dateAx>
      <c:valAx>
        <c:axId val="25111424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10874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Services</a:t>
                    </a:r>
                  </a:p>
                </c:rich>
              </c:tx>
              <c:dLblPos val="l"/>
              <c:showLegendKey val="0"/>
              <c:showVal val="1"/>
              <c:showCatName val="1"/>
              <c:showSerName val="1"/>
              <c:showPercent val="0"/>
              <c:showBubbleSize val="0"/>
            </c:dLbl>
            <c:dLbl>
              <c:idx val="2"/>
              <c:layout/>
              <c:tx>
                <c:rich>
                  <a:bodyPr/>
                  <a:lstStyle/>
                  <a:p>
                    <a:r>
                      <a:rPr lang="en-US"/>
                      <a:t>Industry</a:t>
                    </a:r>
                  </a:p>
                </c:rich>
              </c:tx>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'S. Leone'!$E$7:$E$9</c:f>
              <c:numCache>
                <c:formatCode>#,##0.000</c:formatCode>
                <c:ptCount val="3"/>
                <c:pt idx="0">
                  <c:v>0.68500000000000005</c:v>
                </c:pt>
                <c:pt idx="1">
                  <c:v>0.93500000000000005</c:v>
                </c:pt>
                <c:pt idx="2">
                  <c:v>1</c:v>
                </c:pt>
              </c:numCache>
            </c:numRef>
          </c:xVal>
          <c:yVal>
            <c:numRef>
              <c:f>'S. Leone'!$F$7:$F$9</c:f>
              <c:numCache>
                <c:formatCode>#,##0.0</c:formatCode>
                <c:ptCount val="3"/>
                <c:pt idx="0">
                  <c:v>0.74780331716536841</c:v>
                </c:pt>
                <c:pt idx="1">
                  <c:v>1.4567239798263789</c:v>
                </c:pt>
                <c:pt idx="2">
                  <c:v>1.9011343505404303</c:v>
                </c:pt>
              </c:numCache>
            </c:numRef>
          </c:yVal>
          <c:smooth val="0"/>
        </c:ser>
        <c:dLbls>
          <c:showLegendKey val="0"/>
          <c:showVal val="1"/>
          <c:showCatName val="0"/>
          <c:showSerName val="0"/>
          <c:showPercent val="0"/>
          <c:showBubbleSize val="0"/>
        </c:dLbls>
        <c:axId val="248413568"/>
        <c:axId val="251332480"/>
      </c:scatterChart>
      <c:valAx>
        <c:axId val="24841356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1332480"/>
        <c:crosses val="autoZero"/>
        <c:crossBetween val="midCat"/>
      </c:valAx>
      <c:valAx>
        <c:axId val="251332480"/>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841356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'S. Leone'!$I$6</c:f>
              <c:strCache>
                <c:ptCount val="1"/>
                <c:pt idx="0">
                  <c:v>Agriculture</c:v>
                </c:pt>
              </c:strCache>
            </c:strRef>
          </c:tx>
          <c:spPr>
            <a:solidFill>
              <a:schemeClr val="accent1"/>
            </a:solidFill>
          </c:spPr>
          <c:cat>
            <c:numRef>
              <c:f>'S. Leone'!$H$7:$H$17</c:f>
              <c:numCache>
                <c:formatCode>0.00</c:formatCode>
                <c:ptCount val="11"/>
                <c:pt idx="0">
                  <c:v>0</c:v>
                </c:pt>
                <c:pt idx="1">
                  <c:v>0</c:v>
                </c:pt>
                <c:pt idx="2">
                  <c:v>34.25</c:v>
                </c:pt>
                <c:pt idx="3">
                  <c:v>68.5</c:v>
                </c:pt>
                <c:pt idx="4">
                  <c:v>68.5</c:v>
                </c:pt>
                <c:pt idx="5">
                  <c:v>81</c:v>
                </c:pt>
                <c:pt idx="6">
                  <c:v>93.5</c:v>
                </c:pt>
                <c:pt idx="7">
                  <c:v>93.5</c:v>
                </c:pt>
                <c:pt idx="8">
                  <c:v>96.75</c:v>
                </c:pt>
                <c:pt idx="9">
                  <c:v>100</c:v>
                </c:pt>
                <c:pt idx="10">
                  <c:v>100</c:v>
                </c:pt>
              </c:numCache>
            </c:numRef>
          </c:cat>
          <c:val>
            <c:numRef>
              <c:f>'S. Leone'!$I$7:$I$17</c:f>
              <c:numCache>
                <c:formatCode>#,##0.0</c:formatCode>
                <c:ptCount val="11"/>
                <c:pt idx="0" formatCode="General">
                  <c:v>0</c:v>
                </c:pt>
                <c:pt idx="1">
                  <c:v>0.74780331716536841</c:v>
                </c:pt>
                <c:pt idx="2">
                  <c:v>0.74780331716536841</c:v>
                </c:pt>
                <c:pt idx="3">
                  <c:v>0.74780331716536841</c:v>
                </c:pt>
                <c:pt idx="4" formatCode="General">
                  <c:v>0</c:v>
                </c:pt>
              </c:numCache>
            </c:numRef>
          </c:val>
        </c:ser>
        <c:ser>
          <c:idx val="1"/>
          <c:order val="1"/>
          <c:tx>
            <c:strRef>
              <c:f>'S. Leone'!$J$6</c:f>
              <c:strCache>
                <c:ptCount val="1"/>
                <c:pt idx="0">
                  <c:v>Services</c:v>
                </c:pt>
              </c:strCache>
            </c:strRef>
          </c:tx>
          <c:spPr>
            <a:solidFill>
              <a:schemeClr val="accent6"/>
            </a:solidFill>
          </c:spPr>
          <c:cat>
            <c:numRef>
              <c:f>'S. Leone'!$H$7:$H$17</c:f>
              <c:numCache>
                <c:formatCode>0.00</c:formatCode>
                <c:ptCount val="11"/>
                <c:pt idx="0">
                  <c:v>0</c:v>
                </c:pt>
                <c:pt idx="1">
                  <c:v>0</c:v>
                </c:pt>
                <c:pt idx="2">
                  <c:v>34.25</c:v>
                </c:pt>
                <c:pt idx="3">
                  <c:v>68.5</c:v>
                </c:pt>
                <c:pt idx="4">
                  <c:v>68.5</c:v>
                </c:pt>
                <c:pt idx="5">
                  <c:v>81</c:v>
                </c:pt>
                <c:pt idx="6">
                  <c:v>93.5</c:v>
                </c:pt>
                <c:pt idx="7">
                  <c:v>93.5</c:v>
                </c:pt>
                <c:pt idx="8">
                  <c:v>96.75</c:v>
                </c:pt>
                <c:pt idx="9">
                  <c:v>100</c:v>
                </c:pt>
                <c:pt idx="10">
                  <c:v>100</c:v>
                </c:pt>
              </c:numCache>
            </c:numRef>
          </c:cat>
          <c:val>
            <c:numRef>
              <c:f>'S. Leone'!$J$7:$J$17</c:f>
              <c:numCache>
                <c:formatCode>General</c:formatCode>
                <c:ptCount val="11"/>
                <c:pt idx="3">
                  <c:v>0</c:v>
                </c:pt>
                <c:pt idx="4" formatCode="#,##0.0">
                  <c:v>1.4567239798263789</c:v>
                </c:pt>
                <c:pt idx="5" formatCode="#,##0.0">
                  <c:v>1.4567239798263789</c:v>
                </c:pt>
                <c:pt idx="6" formatCode="#,##0.0">
                  <c:v>1.4567239798263789</c:v>
                </c:pt>
                <c:pt idx="7">
                  <c:v>0</c:v>
                </c:pt>
              </c:numCache>
            </c:numRef>
          </c:val>
        </c:ser>
        <c:ser>
          <c:idx val="2"/>
          <c:order val="2"/>
          <c:tx>
            <c:strRef>
              <c:f>'S. Leone'!$K$6</c:f>
              <c:strCache>
                <c:ptCount val="1"/>
                <c:pt idx="0">
                  <c:v>Industry</c:v>
                </c:pt>
              </c:strCache>
            </c:strRef>
          </c:tx>
          <c:spPr>
            <a:solidFill>
              <a:schemeClr val="bg1">
                <a:lumMod val="75000"/>
              </a:schemeClr>
            </a:solidFill>
          </c:spPr>
          <c:cat>
            <c:numRef>
              <c:f>'S. Leone'!$H$7:$H$17</c:f>
              <c:numCache>
                <c:formatCode>0.00</c:formatCode>
                <c:ptCount val="11"/>
                <c:pt idx="0">
                  <c:v>0</c:v>
                </c:pt>
                <c:pt idx="1">
                  <c:v>0</c:v>
                </c:pt>
                <c:pt idx="2">
                  <c:v>34.25</c:v>
                </c:pt>
                <c:pt idx="3">
                  <c:v>68.5</c:v>
                </c:pt>
                <c:pt idx="4">
                  <c:v>68.5</c:v>
                </c:pt>
                <c:pt idx="5">
                  <c:v>81</c:v>
                </c:pt>
                <c:pt idx="6">
                  <c:v>93.5</c:v>
                </c:pt>
                <c:pt idx="7">
                  <c:v>93.5</c:v>
                </c:pt>
                <c:pt idx="8">
                  <c:v>96.75</c:v>
                </c:pt>
                <c:pt idx="9">
                  <c:v>100</c:v>
                </c:pt>
                <c:pt idx="10">
                  <c:v>100</c:v>
                </c:pt>
              </c:numCache>
            </c:numRef>
          </c:cat>
          <c:val>
            <c:numRef>
              <c:f>'S. Leone'!$K$7:$K$17</c:f>
              <c:numCache>
                <c:formatCode>General</c:formatCode>
                <c:ptCount val="11"/>
                <c:pt idx="6">
                  <c:v>0</c:v>
                </c:pt>
                <c:pt idx="7" formatCode="#,##0.0">
                  <c:v>1.9011343505404303</c:v>
                </c:pt>
                <c:pt idx="8" formatCode="#,##0.0">
                  <c:v>1.9011343505404303</c:v>
                </c:pt>
                <c:pt idx="9" formatCode="#,##0.0">
                  <c:v>1.9011343505404303</c:v>
                </c:pt>
                <c:pt idx="10">
                  <c:v>0</c:v>
                </c:pt>
              </c:numCache>
            </c:numRef>
          </c:val>
        </c:ser>
        <c:dLbls>
          <c:showLegendKey val="0"/>
          <c:showVal val="0"/>
          <c:showCatName val="0"/>
          <c:showSerName val="0"/>
          <c:showPercent val="0"/>
          <c:showBubbleSize val="0"/>
        </c:dLbls>
        <c:axId val="251362304"/>
        <c:axId val="251368576"/>
      </c:areaChart>
      <c:dateAx>
        <c:axId val="25136230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1368576"/>
        <c:crosses val="autoZero"/>
        <c:auto val="0"/>
        <c:lblOffset val="100"/>
        <c:baseTimeUnit val="days"/>
        <c:majorUnit val="10"/>
        <c:majorTimeUnit val="days"/>
      </c:dateAx>
      <c:valAx>
        <c:axId val="25136857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136230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'S. Leone2'!$I$6</c:f>
              <c:strCache>
                <c:ptCount val="1"/>
                <c:pt idx="0">
                  <c:v>Wholesale, retail, hotels</c:v>
                </c:pt>
              </c:strCache>
            </c:strRef>
          </c:tx>
          <c:spPr>
            <a:solidFill>
              <a:srgbClr val="13CF44"/>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Leone2'!$I$7:$I$28</c:f>
              <c:numCache>
                <c:formatCode>#,##0.0</c:formatCode>
                <c:ptCount val="22"/>
                <c:pt idx="0" formatCode="General">
                  <c:v>0</c:v>
                </c:pt>
                <c:pt idx="1">
                  <c:v>0.46638052215770814</c:v>
                </c:pt>
                <c:pt idx="2">
                  <c:v>0.46638052215770814</c:v>
                </c:pt>
                <c:pt idx="3">
                  <c:v>0.46638052215770814</c:v>
                </c:pt>
                <c:pt idx="4" formatCode="General">
                  <c:v>0</c:v>
                </c:pt>
              </c:numCache>
            </c:numRef>
          </c:val>
        </c:ser>
        <c:ser>
          <c:idx val="1"/>
          <c:order val="1"/>
          <c:tx>
            <c:strRef>
              <c:f>'S. Leone2'!$J$6</c:f>
              <c:strCache>
                <c:ptCount val="1"/>
                <c:pt idx="0">
                  <c:v>Agriculture</c:v>
                </c:pt>
              </c:strCache>
            </c:strRef>
          </c:tx>
          <c:spPr>
            <a:solidFill>
              <a:srgbClr val="6666FF"/>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Leone2'!$J$7:$J$28</c:f>
              <c:numCache>
                <c:formatCode>General</c:formatCode>
                <c:ptCount val="22"/>
                <c:pt idx="3">
                  <c:v>0</c:v>
                </c:pt>
                <c:pt idx="4" formatCode="#,##0.000">
                  <c:v>0.65714884964622067</c:v>
                </c:pt>
                <c:pt idx="5" formatCode="#,##0.000">
                  <c:v>0.65714884964622067</c:v>
                </c:pt>
                <c:pt idx="6" formatCode="#,##0.000">
                  <c:v>0.65714884964622067</c:v>
                </c:pt>
                <c:pt idx="7">
                  <c:v>0</c:v>
                </c:pt>
              </c:numCache>
            </c:numRef>
          </c:val>
        </c:ser>
        <c:ser>
          <c:idx val="2"/>
          <c:order val="2"/>
          <c:tx>
            <c:strRef>
              <c:f>'S. Leone2'!$K$6</c:f>
              <c:strCache>
                <c:ptCount val="1"/>
                <c:pt idx="0">
                  <c:v>Construction</c:v>
                </c:pt>
              </c:strCache>
            </c:strRef>
          </c:tx>
          <c:spPr>
            <a:solidFill>
              <a:srgbClr val="CC6600"/>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Leone2'!$K$7:$K$28</c:f>
              <c:numCache>
                <c:formatCode>General</c:formatCode>
                <c:ptCount val="22"/>
                <c:pt idx="6">
                  <c:v>0</c:v>
                </c:pt>
                <c:pt idx="7" formatCode="#,##0.000">
                  <c:v>0.7115734185632866</c:v>
                </c:pt>
                <c:pt idx="8" formatCode="#,##0.000">
                  <c:v>0.7115734185632866</c:v>
                </c:pt>
                <c:pt idx="9" formatCode="#,##0.000">
                  <c:v>0.7115734185632866</c:v>
                </c:pt>
                <c:pt idx="10">
                  <c:v>0</c:v>
                </c:pt>
              </c:numCache>
            </c:numRef>
          </c:val>
        </c:ser>
        <c:ser>
          <c:idx val="3"/>
          <c:order val="3"/>
          <c:tx>
            <c:strRef>
              <c:f>'S. Leone2'!$L$6</c:f>
              <c:strCache>
                <c:ptCount val="1"/>
                <c:pt idx="0">
                  <c:v>Other</c:v>
                </c:pt>
              </c:strCache>
            </c:strRef>
          </c:tx>
          <c:spPr>
            <a:solidFill>
              <a:srgbClr val="FF00FF"/>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Leone2'!$L$7:$L$28</c:f>
              <c:numCache>
                <c:formatCode>General</c:formatCode>
                <c:ptCount val="22"/>
                <c:pt idx="9">
                  <c:v>0</c:v>
                </c:pt>
                <c:pt idx="10" formatCode="#,##0.0">
                  <c:v>1.2201967861712286</c:v>
                </c:pt>
                <c:pt idx="11" formatCode="#,##0.0">
                  <c:v>1.2201967861712286</c:v>
                </c:pt>
                <c:pt idx="12" formatCode="#,##0.0">
                  <c:v>1.2201967861712286</c:v>
                </c:pt>
                <c:pt idx="13">
                  <c:v>0</c:v>
                </c:pt>
              </c:numCache>
            </c:numRef>
          </c:val>
        </c:ser>
        <c:ser>
          <c:idx val="4"/>
          <c:order val="4"/>
          <c:tx>
            <c:strRef>
              <c:f>'S. Leone2'!$M$6</c:f>
              <c:strCache>
                <c:ptCount val="1"/>
                <c:pt idx="0">
                  <c:v>Manufacturing</c:v>
                </c:pt>
              </c:strCache>
            </c:strRef>
          </c:tx>
          <c:spPr>
            <a:solidFill>
              <a:srgbClr val="66FFFF"/>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Leone2'!$M$7:$M$28</c:f>
              <c:numCache>
                <c:formatCode>General</c:formatCode>
                <c:ptCount val="22"/>
                <c:pt idx="12">
                  <c:v>0</c:v>
                </c:pt>
                <c:pt idx="13" formatCode="#,##0.0">
                  <c:v>4.516147800402095</c:v>
                </c:pt>
                <c:pt idx="14" formatCode="#,##0.0">
                  <c:v>4.516147800402095</c:v>
                </c:pt>
                <c:pt idx="15" formatCode="#,##0.0">
                  <c:v>4.516147800402095</c:v>
                </c:pt>
                <c:pt idx="16">
                  <c:v>0</c:v>
                </c:pt>
              </c:numCache>
            </c:numRef>
          </c:val>
        </c:ser>
        <c:ser>
          <c:idx val="5"/>
          <c:order val="5"/>
          <c:tx>
            <c:strRef>
              <c:f>'S. Leone2'!$N$6</c:f>
              <c:strCache>
                <c:ptCount val="1"/>
                <c:pt idx="0">
                  <c:v>Mining &amp; utilities</c:v>
                </c:pt>
              </c:strCache>
            </c:strRef>
          </c:tx>
          <c:spPr>
            <a:solidFill>
              <a:srgbClr val="000000"/>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Leone2'!$N$7:$N$28</c:f>
              <c:numCache>
                <c:formatCode>General</c:formatCode>
                <c:ptCount val="22"/>
                <c:pt idx="15">
                  <c:v>0</c:v>
                </c:pt>
                <c:pt idx="16" formatCode="#,##0.0">
                  <c:v>5.1094997294129811</c:v>
                </c:pt>
                <c:pt idx="17" formatCode="#,##0.0">
                  <c:v>5.1094997294129811</c:v>
                </c:pt>
                <c:pt idx="18" formatCode="#,##0.0">
                  <c:v>5.1094997294129811</c:v>
                </c:pt>
                <c:pt idx="19">
                  <c:v>0</c:v>
                </c:pt>
              </c:numCache>
            </c:numRef>
          </c:val>
        </c:ser>
        <c:ser>
          <c:idx val="6"/>
          <c:order val="6"/>
          <c:tx>
            <c:strRef>
              <c:f>'S. Leone2'!$O$6</c:f>
              <c:strCache>
                <c:ptCount val="1"/>
                <c:pt idx="0">
                  <c:v>Transport, storage, comms</c:v>
                </c:pt>
              </c:strCache>
            </c:strRef>
          </c:tx>
          <c:spPr>
            <a:solidFill>
              <a:srgbClr val="FFFF00"/>
            </a:solidFill>
            <a:ln w="3175">
              <a:solidFill>
                <a:schemeClr val="bg1">
                  <a:lumMod val="50000"/>
                </a:schemeClr>
              </a:solidFill>
            </a:ln>
          </c:spPr>
          <c:cat>
            <c:numRef>
              <c:f>'S. Leone2'!$H$7:$H$28</c:f>
              <c:numCache>
                <c:formatCode>0.00</c:formatCode>
                <c:ptCount val="22"/>
                <c:pt idx="0">
                  <c:v>0</c:v>
                </c:pt>
                <c:pt idx="1">
                  <c:v>0</c:v>
                </c:pt>
                <c:pt idx="2">
                  <c:v>7.8549848942598182</c:v>
                </c:pt>
                <c:pt idx="3">
                  <c:v>15.709969788519636</c:v>
                </c:pt>
                <c:pt idx="4">
                  <c:v>15.709969788519636</c:v>
                </c:pt>
                <c:pt idx="5">
                  <c:v>47.022011221406999</c:v>
                </c:pt>
                <c:pt idx="6">
                  <c:v>78.334052654294354</c:v>
                </c:pt>
                <c:pt idx="7">
                  <c:v>78.334052654294354</c:v>
                </c:pt>
                <c:pt idx="8">
                  <c:v>79.607250755287012</c:v>
                </c:pt>
                <c:pt idx="9">
                  <c:v>80.880448856279671</c:v>
                </c:pt>
                <c:pt idx="10">
                  <c:v>80.880448856279671</c:v>
                </c:pt>
                <c:pt idx="11">
                  <c:v>87.160120845921455</c:v>
                </c:pt>
                <c:pt idx="12">
                  <c:v>93.439792835563225</c:v>
                </c:pt>
                <c:pt idx="13">
                  <c:v>93.439792835563225</c:v>
                </c:pt>
                <c:pt idx="14">
                  <c:v>93.65558912386706</c:v>
                </c:pt>
                <c:pt idx="15">
                  <c:v>93.871385412170909</c:v>
                </c:pt>
                <c:pt idx="16">
                  <c:v>93.871385412170909</c:v>
                </c:pt>
                <c:pt idx="17">
                  <c:v>96.460940871817002</c:v>
                </c:pt>
                <c:pt idx="18">
                  <c:v>99.050496331463094</c:v>
                </c:pt>
                <c:pt idx="19">
                  <c:v>99.050496331463094</c:v>
                </c:pt>
                <c:pt idx="20">
                  <c:v>99.52524816573154</c:v>
                </c:pt>
                <c:pt idx="21">
                  <c:v>100</c:v>
                </c:pt>
              </c:numCache>
            </c:numRef>
          </c:cat>
          <c:val>
            <c:numRef>
              <c:f>'S. Leone2'!$O$7:$O$28</c:f>
              <c:numCache>
                <c:formatCode>General</c:formatCode>
                <c:ptCount val="22"/>
                <c:pt idx="18">
                  <c:v>0</c:v>
                </c:pt>
                <c:pt idx="19" formatCode="#,##0.0">
                  <c:v>6.2887712315130742</c:v>
                </c:pt>
                <c:pt idx="20" formatCode="#,##0.0">
                  <c:v>6.2887712315130742</c:v>
                </c:pt>
                <c:pt idx="21" formatCode="#,##0.0">
                  <c:v>6.2887712315130742</c:v>
                </c:pt>
              </c:numCache>
            </c:numRef>
          </c:val>
        </c:ser>
        <c:dLbls>
          <c:showLegendKey val="0"/>
          <c:showVal val="0"/>
          <c:showCatName val="0"/>
          <c:showSerName val="0"/>
          <c:showPercent val="0"/>
          <c:showBubbleSize val="0"/>
        </c:dLbls>
        <c:axId val="250990592"/>
        <c:axId val="250992512"/>
      </c:areaChart>
      <c:dateAx>
        <c:axId val="250990592"/>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50992512"/>
        <c:crosses val="autoZero"/>
        <c:auto val="0"/>
        <c:lblOffset val="100"/>
        <c:baseTimeUnit val="days"/>
        <c:majorUnit val="10"/>
        <c:majorTimeUnit val="days"/>
      </c:dateAx>
      <c:valAx>
        <c:axId val="25099251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099059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'DR Congo'!$I$6</c:f>
              <c:strCache>
                <c:ptCount val="1"/>
                <c:pt idx="0">
                  <c:v>Agriculture</c:v>
                </c:pt>
              </c:strCache>
            </c:strRef>
          </c:tx>
          <c:spPr>
            <a:solidFill>
              <a:srgbClr val="13CF44"/>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Congo'!$I$7:$I$28</c:f>
              <c:numCache>
                <c:formatCode>#,##0.0</c:formatCode>
                <c:ptCount val="22"/>
                <c:pt idx="0" formatCode="General">
                  <c:v>0</c:v>
                </c:pt>
                <c:pt idx="1">
                  <c:v>0.25118799913435447</c:v>
                </c:pt>
                <c:pt idx="2">
                  <c:v>0.25118799913435447</c:v>
                </c:pt>
                <c:pt idx="3">
                  <c:v>0.25118799913435447</c:v>
                </c:pt>
                <c:pt idx="4" formatCode="General">
                  <c:v>0</c:v>
                </c:pt>
              </c:numCache>
            </c:numRef>
          </c:val>
        </c:ser>
        <c:ser>
          <c:idx val="1"/>
          <c:order val="1"/>
          <c:tx>
            <c:strRef>
              <c:f>'DR Congo'!$J$6</c:f>
              <c:strCache>
                <c:ptCount val="1"/>
                <c:pt idx="0">
                  <c:v>Other (incl. hotels)</c:v>
                </c:pt>
              </c:strCache>
            </c:strRef>
          </c:tx>
          <c:spPr>
            <a:solidFill>
              <a:srgbClr val="6666FF"/>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Congo'!$J$7:$J$28</c:f>
              <c:numCache>
                <c:formatCode>General</c:formatCode>
                <c:ptCount val="22"/>
                <c:pt idx="3">
                  <c:v>0</c:v>
                </c:pt>
                <c:pt idx="4" formatCode="#,##0.000">
                  <c:v>0.87048854817969479</c:v>
                </c:pt>
                <c:pt idx="5" formatCode="#,##0.000">
                  <c:v>0.87048854817969479</c:v>
                </c:pt>
                <c:pt idx="6" formatCode="#,##0.000">
                  <c:v>0.87048854817969479</c:v>
                </c:pt>
                <c:pt idx="7">
                  <c:v>0</c:v>
                </c:pt>
              </c:numCache>
            </c:numRef>
          </c:val>
        </c:ser>
        <c:ser>
          <c:idx val="2"/>
          <c:order val="2"/>
          <c:tx>
            <c:strRef>
              <c:f>'DR Congo'!$K$6</c:f>
              <c:strCache>
                <c:ptCount val="1"/>
                <c:pt idx="0">
                  <c:v>Manufacturing</c:v>
                </c:pt>
              </c:strCache>
            </c:strRef>
          </c:tx>
          <c:spPr>
            <a:solidFill>
              <a:srgbClr val="CC6600"/>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Congo'!$K$7:$K$28</c:f>
              <c:numCache>
                <c:formatCode>General</c:formatCode>
                <c:ptCount val="22"/>
                <c:pt idx="6">
                  <c:v>0</c:v>
                </c:pt>
                <c:pt idx="7" formatCode="#,##0.000">
                  <c:v>1.5248125799290084</c:v>
                </c:pt>
                <c:pt idx="8" formatCode="#,##0.000">
                  <c:v>1.5248125799290084</c:v>
                </c:pt>
                <c:pt idx="9" formatCode="#,##0.000">
                  <c:v>1.5248125799290084</c:v>
                </c:pt>
                <c:pt idx="10">
                  <c:v>0</c:v>
                </c:pt>
              </c:numCache>
            </c:numRef>
          </c:val>
        </c:ser>
        <c:ser>
          <c:idx val="3"/>
          <c:order val="3"/>
          <c:tx>
            <c:strRef>
              <c:f>'DR Congo'!$L$6</c:f>
              <c:strCache>
                <c:ptCount val="1"/>
                <c:pt idx="0">
                  <c:v>Construction</c:v>
                </c:pt>
              </c:strCache>
            </c:strRef>
          </c:tx>
          <c:spPr>
            <a:solidFill>
              <a:srgbClr val="FF00FF"/>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Congo'!$L$7:$L$28</c:f>
              <c:numCache>
                <c:formatCode>General</c:formatCode>
                <c:ptCount val="22"/>
                <c:pt idx="9">
                  <c:v>0</c:v>
                </c:pt>
                <c:pt idx="10" formatCode="#,##0.0">
                  <c:v>1.8826542480458679</c:v>
                </c:pt>
                <c:pt idx="11" formatCode="#,##0.0">
                  <c:v>1.8826542480458679</c:v>
                </c:pt>
                <c:pt idx="12" formatCode="#,##0.0">
                  <c:v>1.8826542480458679</c:v>
                </c:pt>
                <c:pt idx="13">
                  <c:v>0</c:v>
                </c:pt>
              </c:numCache>
            </c:numRef>
          </c:val>
        </c:ser>
        <c:ser>
          <c:idx val="4"/>
          <c:order val="4"/>
          <c:tx>
            <c:strRef>
              <c:f>'DR Congo'!$M$6</c:f>
              <c:strCache>
                <c:ptCount val="1"/>
                <c:pt idx="0">
                  <c:v>Wholesale &amp; retail (ex. hotels)</c:v>
                </c:pt>
              </c:strCache>
            </c:strRef>
          </c:tx>
          <c:spPr>
            <a:solidFill>
              <a:srgbClr val="66FFFF"/>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Congo'!$M$7:$M$28</c:f>
              <c:numCache>
                <c:formatCode>General</c:formatCode>
                <c:ptCount val="22"/>
                <c:pt idx="12">
                  <c:v>0</c:v>
                </c:pt>
                <c:pt idx="13" formatCode="#,##0.0">
                  <c:v>7.4525982302771547</c:v>
                </c:pt>
                <c:pt idx="14" formatCode="#,##0.0">
                  <c:v>7.4525982302771547</c:v>
                </c:pt>
                <c:pt idx="15" formatCode="#,##0.0">
                  <c:v>7.4525982302771547</c:v>
                </c:pt>
                <c:pt idx="16">
                  <c:v>0</c:v>
                </c:pt>
              </c:numCache>
            </c:numRef>
          </c:val>
        </c:ser>
        <c:ser>
          <c:idx val="5"/>
          <c:order val="5"/>
          <c:tx>
            <c:strRef>
              <c:f>'DR Congo'!$N$6</c:f>
              <c:strCache>
                <c:ptCount val="1"/>
                <c:pt idx="0">
                  <c:v>Transport, storage, comms</c:v>
                </c:pt>
              </c:strCache>
            </c:strRef>
          </c:tx>
          <c:spPr>
            <a:solidFill>
              <a:srgbClr val="000000"/>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Congo'!$N$7:$N$28</c:f>
              <c:numCache>
                <c:formatCode>General</c:formatCode>
                <c:ptCount val="22"/>
                <c:pt idx="15">
                  <c:v>0</c:v>
                </c:pt>
                <c:pt idx="16" formatCode="#,##0.0">
                  <c:v>27.09013462632392</c:v>
                </c:pt>
                <c:pt idx="17" formatCode="#,##0.0">
                  <c:v>27.09013462632392</c:v>
                </c:pt>
                <c:pt idx="18" formatCode="#,##0.0">
                  <c:v>27.09013462632392</c:v>
                </c:pt>
                <c:pt idx="19">
                  <c:v>0</c:v>
                </c:pt>
              </c:numCache>
            </c:numRef>
          </c:val>
        </c:ser>
        <c:ser>
          <c:idx val="6"/>
          <c:order val="6"/>
          <c:tx>
            <c:strRef>
              <c:f>'DR Congo'!$O$6</c:f>
              <c:strCache>
                <c:ptCount val="1"/>
                <c:pt idx="0">
                  <c:v>Mining &amp; utilities </c:v>
                </c:pt>
              </c:strCache>
            </c:strRef>
          </c:tx>
          <c:spPr>
            <a:solidFill>
              <a:srgbClr val="FFFF00"/>
            </a:solidFill>
            <a:ln w="3175">
              <a:solidFill>
                <a:schemeClr val="bg1">
                  <a:lumMod val="50000"/>
                </a:schemeClr>
              </a:solidFill>
            </a:ln>
          </c:spPr>
          <c:cat>
            <c:numRef>
              <c:f>'DR Congo'!$H$7:$H$28</c:f>
              <c:numCache>
                <c:formatCode>0.00</c:formatCode>
                <c:ptCount val="22"/>
                <c:pt idx="0">
                  <c:v>0</c:v>
                </c:pt>
                <c:pt idx="1">
                  <c:v>0</c:v>
                </c:pt>
                <c:pt idx="2">
                  <c:v>35.964876538179446</c:v>
                </c:pt>
                <c:pt idx="3">
                  <c:v>71.929753076358892</c:v>
                </c:pt>
                <c:pt idx="4">
                  <c:v>71.929753076358892</c:v>
                </c:pt>
                <c:pt idx="5">
                  <c:v>79.539157362888105</c:v>
                </c:pt>
                <c:pt idx="6">
                  <c:v>87.148561649417317</c:v>
                </c:pt>
                <c:pt idx="7">
                  <c:v>87.148561649417317</c:v>
                </c:pt>
                <c:pt idx="8">
                  <c:v>90.760736696275757</c:v>
                </c:pt>
                <c:pt idx="9">
                  <c:v>94.37291174313421</c:v>
                </c:pt>
                <c:pt idx="10">
                  <c:v>94.37291174313421</c:v>
                </c:pt>
                <c:pt idx="11">
                  <c:v>95.528074321571182</c:v>
                </c:pt>
                <c:pt idx="12">
                  <c:v>96.68323690000814</c:v>
                </c:pt>
                <c:pt idx="13">
                  <c:v>96.68323690000814</c:v>
                </c:pt>
                <c:pt idx="14">
                  <c:v>97.69171216689756</c:v>
                </c:pt>
                <c:pt idx="15">
                  <c:v>98.700187433786965</c:v>
                </c:pt>
                <c:pt idx="16">
                  <c:v>98.700187433786965</c:v>
                </c:pt>
                <c:pt idx="17">
                  <c:v>98.936516991280243</c:v>
                </c:pt>
                <c:pt idx="18">
                  <c:v>99.172846548773521</c:v>
                </c:pt>
                <c:pt idx="19">
                  <c:v>99.172846548773521</c:v>
                </c:pt>
                <c:pt idx="20">
                  <c:v>99.58642327438676</c:v>
                </c:pt>
                <c:pt idx="21">
                  <c:v>99.999999999999986</c:v>
                </c:pt>
              </c:numCache>
            </c:numRef>
          </c:cat>
          <c:val>
            <c:numRef>
              <c:f>'DR Congo'!$O$7:$O$28</c:f>
              <c:numCache>
                <c:formatCode>General</c:formatCode>
                <c:ptCount val="22"/>
                <c:pt idx="18">
                  <c:v>0</c:v>
                </c:pt>
                <c:pt idx="19" formatCode="#,##0.0">
                  <c:v>30.80814837602551</c:v>
                </c:pt>
                <c:pt idx="20" formatCode="#,##0.0">
                  <c:v>30.80814837602551</c:v>
                </c:pt>
                <c:pt idx="21" formatCode="#,##0.0">
                  <c:v>30.80814837602551</c:v>
                </c:pt>
              </c:numCache>
            </c:numRef>
          </c:val>
        </c:ser>
        <c:dLbls>
          <c:showLegendKey val="0"/>
          <c:showVal val="0"/>
          <c:showCatName val="0"/>
          <c:showSerName val="0"/>
          <c:showPercent val="0"/>
          <c:showBubbleSize val="0"/>
        </c:dLbls>
        <c:axId val="361314944"/>
        <c:axId val="361337600"/>
      </c:areaChart>
      <c:dateAx>
        <c:axId val="36131494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61337600"/>
        <c:crosses val="autoZero"/>
        <c:auto val="0"/>
        <c:lblOffset val="100"/>
        <c:baseTimeUnit val="days"/>
        <c:majorUnit val="10"/>
        <c:majorTimeUnit val="days"/>
      </c:dateAx>
      <c:valAx>
        <c:axId val="3613376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613149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Other</a:t>
                    </a:r>
                    <a:r>
                      <a:rPr lang="en-US" sz="700" baseline="0"/>
                      <a:t> non-</a:t>
                    </a:r>
                    <a:br>
                      <a:rPr lang="en-US" sz="700" baseline="0"/>
                    </a:br>
                    <a:r>
                      <a:rPr lang="en-US" sz="700" baseline="0"/>
                      <a:t>market services</a:t>
                    </a:r>
                    <a:endParaRPr lang="en-US"/>
                  </a:p>
                </c:rich>
              </c:tx>
              <c:dLblPos val="l"/>
              <c:showLegendKey val="0"/>
              <c:showVal val="1"/>
              <c:showCatName val="1"/>
              <c:showSerName val="0"/>
              <c:showPercent val="0"/>
              <c:showBubbleSize val="0"/>
            </c:dLbl>
            <c:dLbl>
              <c:idx val="2"/>
              <c:layout/>
              <c:tx>
                <c:rich>
                  <a:bodyPr/>
                  <a:lstStyle/>
                  <a:p>
                    <a:r>
                      <a:rPr lang="en-US" sz="700"/>
                      <a:t>Other industry</a:t>
                    </a:r>
                    <a:endParaRPr lang="en-US"/>
                  </a:p>
                </c:rich>
              </c:tx>
              <c:dLblPos val="t"/>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Govt </a:t>
                    </a:r>
                    <a:br>
                      <a:rPr lang="en-US" sz="700"/>
                    </a:br>
                    <a:r>
                      <a:rPr lang="en-US" sz="700"/>
                      <a:t>services</a:t>
                    </a:r>
                    <a:endParaRPr lang="en-US"/>
                  </a:p>
                </c:rich>
              </c:tx>
              <c:dLblPos val="b"/>
              <c:showLegendKey val="0"/>
              <c:showVal val="1"/>
              <c:showCatName val="1"/>
              <c:showSerName val="0"/>
              <c:showPercent val="0"/>
              <c:showBubbleSize val="0"/>
            </c:dLbl>
            <c:dLbl>
              <c:idx val="5"/>
              <c:layout/>
              <c:tx>
                <c:rich>
                  <a:bodyPr/>
                  <a:lstStyle/>
                  <a:p>
                    <a:r>
                      <a:rPr lang="en-US" sz="700"/>
                      <a:t>Manufacturing</a:t>
                    </a:r>
                    <a:endParaRPr lang="en-US"/>
                  </a:p>
                </c:rich>
              </c:tx>
              <c:dLblPos val="b"/>
              <c:showLegendKey val="0"/>
              <c:showVal val="1"/>
              <c:showCatName val="1"/>
              <c:showSerName val="0"/>
              <c:showPercent val="0"/>
              <c:showBubbleSize val="0"/>
            </c:dLbl>
            <c:dLbl>
              <c:idx val="6"/>
              <c:layout/>
              <c:tx>
                <c:rich>
                  <a:bodyPr/>
                  <a:lstStyle/>
                  <a:p>
                    <a:r>
                      <a:rPr lang="en-US" sz="700"/>
                      <a:t>Finance</a:t>
                    </a:r>
                    <a:r>
                      <a:rPr lang="en-US" sz="700" baseline="0"/>
                      <a:t> &amp; </a:t>
                    </a:r>
                    <a:br>
                      <a:rPr lang="en-US" sz="700" baseline="0"/>
                    </a:br>
                    <a:r>
                      <a:rPr lang="en-US" sz="700" baseline="0"/>
                      <a:t>business</a:t>
                    </a:r>
                    <a:endParaRPr lang="en-US"/>
                  </a:p>
                </c:rich>
              </c:tx>
              <c:dLblPos val="t"/>
              <c:showLegendKey val="0"/>
              <c:showVal val="1"/>
              <c:showCatName val="1"/>
              <c:showSerName val="0"/>
              <c:showPercent val="0"/>
              <c:showBubbleSize val="0"/>
            </c:dLbl>
            <c:dLbl>
              <c:idx val="7"/>
              <c:layout/>
              <c:tx>
                <c:rich>
                  <a:bodyPr/>
                  <a:lstStyle/>
                  <a:p>
                    <a:r>
                      <a:rPr lang="en-US"/>
                      <a:t>Mining</a:t>
                    </a:r>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'S. Africa'!$E$7:$E$14</c:f>
              <c:numCache>
                <c:formatCode>#,##0.000</c:formatCode>
                <c:ptCount val="8"/>
                <c:pt idx="0">
                  <c:v>0.15026934587430527</c:v>
                </c:pt>
                <c:pt idx="1">
                  <c:v>0.26033476526281923</c:v>
                </c:pt>
                <c:pt idx="2">
                  <c:v>0.33900086188530748</c:v>
                </c:pt>
                <c:pt idx="3">
                  <c:v>0.59216888240689791</c:v>
                </c:pt>
                <c:pt idx="4">
                  <c:v>0.74690038477982046</c:v>
                </c:pt>
                <c:pt idx="5">
                  <c:v>0.8658572039333049</c:v>
                </c:pt>
                <c:pt idx="6">
                  <c:v>0.97913638306968798</c:v>
                </c:pt>
                <c:pt idx="7">
                  <c:v>1</c:v>
                </c:pt>
              </c:numCache>
            </c:numRef>
          </c:xVal>
          <c:yVal>
            <c:numRef>
              <c:f>'S. Africa'!$F$7:$F$14</c:f>
              <c:numCache>
                <c:formatCode>#,##0.0</c:formatCode>
                <c:ptCount val="8"/>
                <c:pt idx="0">
                  <c:v>0.18156016966710073</c:v>
                </c:pt>
                <c:pt idx="1">
                  <c:v>0.59469739278945077</c:v>
                </c:pt>
                <c:pt idx="2">
                  <c:v>0.76571228354393439</c:v>
                </c:pt>
                <c:pt idx="3">
                  <c:v>1.0128632558992603</c:v>
                </c:pt>
                <c:pt idx="4">
                  <c:v>1.0520728502482102</c:v>
                </c:pt>
                <c:pt idx="5">
                  <c:v>1.5521556017400497</c:v>
                </c:pt>
                <c:pt idx="6">
                  <c:v>1.5736007615712337</c:v>
                </c:pt>
                <c:pt idx="7">
                  <c:v>3.1114817628236207</c:v>
                </c:pt>
              </c:numCache>
            </c:numRef>
          </c:yVal>
          <c:smooth val="0"/>
        </c:ser>
        <c:dLbls>
          <c:showLegendKey val="0"/>
          <c:showVal val="1"/>
          <c:showCatName val="0"/>
          <c:showSerName val="0"/>
          <c:showPercent val="0"/>
          <c:showBubbleSize val="0"/>
        </c:dLbls>
        <c:axId val="251000704"/>
        <c:axId val="251390592"/>
      </c:scatterChart>
      <c:valAx>
        <c:axId val="251000704"/>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1390592"/>
        <c:crosses val="autoZero"/>
        <c:crossBetween val="midCat"/>
      </c:valAx>
      <c:valAx>
        <c:axId val="25139059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51000704"/>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'S. Africa'!$I$6</c:f>
              <c:strCache>
                <c:ptCount val="1"/>
                <c:pt idx="0">
                  <c:v>Agriculture</c:v>
                </c:pt>
              </c:strCache>
            </c:strRef>
          </c:tx>
          <c:spPr>
            <a:solidFill>
              <a:schemeClr val="accent1"/>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Africa'!$I$7:$I$32</c:f>
              <c:numCache>
                <c:formatCode>#,##0.0</c:formatCode>
                <c:ptCount val="26"/>
                <c:pt idx="0" formatCode="General">
                  <c:v>0</c:v>
                </c:pt>
                <c:pt idx="1">
                  <c:v>0.18156016966710073</c:v>
                </c:pt>
                <c:pt idx="2">
                  <c:v>0.18156016966710073</c:v>
                </c:pt>
                <c:pt idx="3">
                  <c:v>0.18156016966710073</c:v>
                </c:pt>
                <c:pt idx="4" formatCode="General">
                  <c:v>0</c:v>
                </c:pt>
              </c:numCache>
            </c:numRef>
          </c:val>
        </c:ser>
        <c:ser>
          <c:idx val="1"/>
          <c:order val="1"/>
          <c:tx>
            <c:strRef>
              <c:f>'S. Africa'!$J$6</c:f>
              <c:strCache>
                <c:ptCount val="1"/>
                <c:pt idx="0">
                  <c:v>Other non market services</c:v>
                </c:pt>
              </c:strCache>
            </c:strRef>
          </c:tx>
          <c:spPr>
            <a:solidFill>
              <a:schemeClr val="accent3">
                <a:lumMod val="25000"/>
              </a:schemeClr>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Africa'!$J$7:$J$32</c:f>
              <c:numCache>
                <c:formatCode>General</c:formatCode>
                <c:ptCount val="26"/>
                <c:pt idx="3">
                  <c:v>0</c:v>
                </c:pt>
                <c:pt idx="4" formatCode="#,##0.000">
                  <c:v>0.59469739278945077</c:v>
                </c:pt>
                <c:pt idx="5" formatCode="#,##0.000">
                  <c:v>0.59469739278945077</c:v>
                </c:pt>
                <c:pt idx="6" formatCode="#,##0.000">
                  <c:v>0.59469739278945077</c:v>
                </c:pt>
                <c:pt idx="7">
                  <c:v>0</c:v>
                </c:pt>
              </c:numCache>
            </c:numRef>
          </c:val>
        </c:ser>
        <c:ser>
          <c:idx val="2"/>
          <c:order val="2"/>
          <c:tx>
            <c:strRef>
              <c:f>'S. Africa'!$K$6</c:f>
              <c:strCache>
                <c:ptCount val="1"/>
                <c:pt idx="0">
                  <c:v>Other industry</c:v>
                </c:pt>
              </c:strCache>
            </c:strRef>
          </c:tx>
          <c:spPr>
            <a:solidFill>
              <a:schemeClr val="accent5">
                <a:lumMod val="50000"/>
              </a:schemeClr>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Africa'!$K$7:$K$32</c:f>
              <c:numCache>
                <c:formatCode>General</c:formatCode>
                <c:ptCount val="26"/>
                <c:pt idx="6">
                  <c:v>0</c:v>
                </c:pt>
                <c:pt idx="7" formatCode="#,##0.000">
                  <c:v>0.76571228354393439</c:v>
                </c:pt>
                <c:pt idx="8" formatCode="#,##0.000">
                  <c:v>0.76571228354393439</c:v>
                </c:pt>
                <c:pt idx="9" formatCode="#,##0.000">
                  <c:v>0.76571228354393439</c:v>
                </c:pt>
                <c:pt idx="10">
                  <c:v>0</c:v>
                </c:pt>
              </c:numCache>
            </c:numRef>
          </c:val>
        </c:ser>
        <c:ser>
          <c:idx val="3"/>
          <c:order val="3"/>
          <c:tx>
            <c:strRef>
              <c:f>'S. Africa'!$L$6</c:f>
              <c:strCache>
                <c:ptCount val="1"/>
                <c:pt idx="0">
                  <c:v>Distribution services</c:v>
                </c:pt>
              </c:strCache>
            </c:strRef>
          </c:tx>
          <c:spPr>
            <a:solidFill>
              <a:schemeClr val="accent3"/>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Africa'!$L$7:$L$32</c:f>
              <c:numCache>
                <c:formatCode>General</c:formatCode>
                <c:ptCount val="26"/>
                <c:pt idx="9">
                  <c:v>0</c:v>
                </c:pt>
                <c:pt idx="10" formatCode="#,##0.0">
                  <c:v>1.0128632558992603</c:v>
                </c:pt>
                <c:pt idx="11" formatCode="#,##0.0">
                  <c:v>1.0128632558992603</c:v>
                </c:pt>
                <c:pt idx="12" formatCode="#,##0.0">
                  <c:v>1.0128632558992603</c:v>
                </c:pt>
                <c:pt idx="13">
                  <c:v>0</c:v>
                </c:pt>
              </c:numCache>
            </c:numRef>
          </c:val>
        </c:ser>
        <c:ser>
          <c:idx val="4"/>
          <c:order val="4"/>
          <c:tx>
            <c:strRef>
              <c:f>'S. Africa'!$M$6</c:f>
              <c:strCache>
                <c:ptCount val="1"/>
                <c:pt idx="0">
                  <c:v>Government services</c:v>
                </c:pt>
              </c:strCache>
            </c:strRef>
          </c:tx>
          <c:spPr>
            <a:solidFill>
              <a:schemeClr val="accent2"/>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Africa'!$M$7:$M$32</c:f>
              <c:numCache>
                <c:formatCode>General</c:formatCode>
                <c:ptCount val="26"/>
                <c:pt idx="12">
                  <c:v>0</c:v>
                </c:pt>
                <c:pt idx="13" formatCode="#,##0.0">
                  <c:v>1.0520728502482102</c:v>
                </c:pt>
                <c:pt idx="14" formatCode="#,##0.0">
                  <c:v>1.0520728502482102</c:v>
                </c:pt>
                <c:pt idx="15" formatCode="#,##0.0">
                  <c:v>1.0520728502482102</c:v>
                </c:pt>
                <c:pt idx="16">
                  <c:v>0</c:v>
                </c:pt>
              </c:numCache>
            </c:numRef>
          </c:val>
        </c:ser>
        <c:ser>
          <c:idx val="5"/>
          <c:order val="5"/>
          <c:tx>
            <c:strRef>
              <c:f>'S. Africa'!$N$6</c:f>
              <c:strCache>
                <c:ptCount val="1"/>
                <c:pt idx="0">
                  <c:v>Manufacturing</c:v>
                </c:pt>
              </c:strCache>
            </c:strRef>
          </c:tx>
          <c:spPr>
            <a:solidFill>
              <a:schemeClr val="bg1">
                <a:lumMod val="65000"/>
              </a:schemeClr>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Africa'!$N$7:$N$32</c:f>
              <c:numCache>
                <c:formatCode>General</c:formatCode>
                <c:ptCount val="26"/>
                <c:pt idx="15">
                  <c:v>0</c:v>
                </c:pt>
                <c:pt idx="16" formatCode="#,##0.0">
                  <c:v>1.5521556017400497</c:v>
                </c:pt>
                <c:pt idx="17" formatCode="#,##0.0">
                  <c:v>1.5521556017400497</c:v>
                </c:pt>
                <c:pt idx="18" formatCode="#,##0.0">
                  <c:v>1.5521556017400497</c:v>
                </c:pt>
                <c:pt idx="19">
                  <c:v>0</c:v>
                </c:pt>
              </c:numCache>
            </c:numRef>
          </c:val>
        </c:ser>
        <c:ser>
          <c:idx val="6"/>
          <c:order val="6"/>
          <c:tx>
            <c:strRef>
              <c:f>'S. Africa'!$O$6</c:f>
              <c:strCache>
                <c:ptCount val="1"/>
                <c:pt idx="0">
                  <c:v>Finance and business services</c:v>
                </c:pt>
              </c:strCache>
            </c:strRef>
          </c:tx>
          <c:spPr>
            <a:solidFill>
              <a:schemeClr val="accent5"/>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Africa'!$O$7:$O$32</c:f>
              <c:numCache>
                <c:formatCode>General</c:formatCode>
                <c:ptCount val="26"/>
                <c:pt idx="18">
                  <c:v>0</c:v>
                </c:pt>
                <c:pt idx="19" formatCode="#,##0.0">
                  <c:v>1.5736007615712337</c:v>
                </c:pt>
                <c:pt idx="20" formatCode="#,##0.0">
                  <c:v>1.5736007615712337</c:v>
                </c:pt>
                <c:pt idx="21" formatCode="#,##0.0">
                  <c:v>1.5736007615712337</c:v>
                </c:pt>
                <c:pt idx="22">
                  <c:v>0</c:v>
                </c:pt>
              </c:numCache>
            </c:numRef>
          </c:val>
        </c:ser>
        <c:ser>
          <c:idx val="7"/>
          <c:order val="7"/>
          <c:tx>
            <c:strRef>
              <c:f>'S. Africa'!$P$6</c:f>
              <c:strCache>
                <c:ptCount val="1"/>
                <c:pt idx="0">
                  <c:v>Mining</c:v>
                </c:pt>
              </c:strCache>
            </c:strRef>
          </c:tx>
          <c:spPr>
            <a:solidFill>
              <a:schemeClr val="accent5">
                <a:lumMod val="60000"/>
                <a:lumOff val="40000"/>
              </a:schemeClr>
            </a:solidFill>
          </c:spPr>
          <c:cat>
            <c:numRef>
              <c:f>'S. Africa'!$H$7:$H$32</c:f>
              <c:numCache>
                <c:formatCode>0.00</c:formatCode>
                <c:ptCount val="26"/>
                <c:pt idx="0">
                  <c:v>0</c:v>
                </c:pt>
                <c:pt idx="1">
                  <c:v>0</c:v>
                </c:pt>
                <c:pt idx="2">
                  <c:v>7.5134672937152631</c:v>
                </c:pt>
                <c:pt idx="3">
                  <c:v>15.026934587430526</c:v>
                </c:pt>
                <c:pt idx="4">
                  <c:v>15.026934587430526</c:v>
                </c:pt>
                <c:pt idx="5">
                  <c:v>20.530205556856224</c:v>
                </c:pt>
                <c:pt idx="6">
                  <c:v>26.033476526281923</c:v>
                </c:pt>
                <c:pt idx="7">
                  <c:v>26.033476526281923</c:v>
                </c:pt>
                <c:pt idx="8">
                  <c:v>29.966781357406337</c:v>
                </c:pt>
                <c:pt idx="9">
                  <c:v>33.90008618853075</c:v>
                </c:pt>
                <c:pt idx="10">
                  <c:v>33.90008618853075</c:v>
                </c:pt>
                <c:pt idx="11">
                  <c:v>46.558487214610267</c:v>
                </c:pt>
                <c:pt idx="12">
                  <c:v>59.216888240689791</c:v>
                </c:pt>
                <c:pt idx="13">
                  <c:v>59.216888240689791</c:v>
                </c:pt>
                <c:pt idx="14">
                  <c:v>66.953463359335913</c:v>
                </c:pt>
                <c:pt idx="15">
                  <c:v>74.690038477982043</c:v>
                </c:pt>
                <c:pt idx="16">
                  <c:v>74.690038477982043</c:v>
                </c:pt>
                <c:pt idx="17">
                  <c:v>80.637879435656259</c:v>
                </c:pt>
                <c:pt idx="18">
                  <c:v>86.58572039333049</c:v>
                </c:pt>
                <c:pt idx="19">
                  <c:v>86.58572039333049</c:v>
                </c:pt>
                <c:pt idx="20">
                  <c:v>92.249679350149648</c:v>
                </c:pt>
                <c:pt idx="21">
                  <c:v>97.913638306968792</c:v>
                </c:pt>
                <c:pt idx="22">
                  <c:v>97.913638306968792</c:v>
                </c:pt>
                <c:pt idx="23">
                  <c:v>98.956819153484389</c:v>
                </c:pt>
                <c:pt idx="24">
                  <c:v>100</c:v>
                </c:pt>
                <c:pt idx="25">
                  <c:v>100</c:v>
                </c:pt>
              </c:numCache>
            </c:numRef>
          </c:cat>
          <c:val>
            <c:numRef>
              <c:f>'S. Africa'!$P$7:$P$32</c:f>
              <c:numCache>
                <c:formatCode>General</c:formatCode>
                <c:ptCount val="26"/>
                <c:pt idx="21">
                  <c:v>0</c:v>
                </c:pt>
                <c:pt idx="22" formatCode="#,##0.0">
                  <c:v>3.1114817628236207</c:v>
                </c:pt>
                <c:pt idx="23" formatCode="#,##0.0">
                  <c:v>3.1114817628236207</c:v>
                </c:pt>
                <c:pt idx="24" formatCode="#,##0.0">
                  <c:v>3.1114817628236207</c:v>
                </c:pt>
                <c:pt idx="25">
                  <c:v>0</c:v>
                </c:pt>
              </c:numCache>
            </c:numRef>
          </c:val>
        </c:ser>
        <c:dLbls>
          <c:showLegendKey val="0"/>
          <c:showVal val="0"/>
          <c:showCatName val="0"/>
          <c:showSerName val="0"/>
          <c:showPercent val="0"/>
          <c:showBubbleSize val="0"/>
        </c:dLbls>
        <c:axId val="251658240"/>
        <c:axId val="251660160"/>
      </c:areaChart>
      <c:dateAx>
        <c:axId val="251658240"/>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51660160"/>
        <c:crosses val="autoZero"/>
        <c:auto val="0"/>
        <c:lblOffset val="100"/>
        <c:baseTimeUnit val="days"/>
        <c:majorUnit val="10"/>
        <c:majorTimeUnit val="days"/>
      </c:dateAx>
      <c:valAx>
        <c:axId val="25166016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165824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'S. Africa2'!$I$6</c:f>
              <c:strCache>
                <c:ptCount val="1"/>
                <c:pt idx="0">
                  <c:v>Construction</c:v>
                </c:pt>
              </c:strCache>
            </c:strRef>
          </c:tx>
          <c:spPr>
            <a:solidFill>
              <a:srgbClr val="13CF44"/>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Africa2'!$I$7:$I$28</c:f>
              <c:numCache>
                <c:formatCode>#,##0.0</c:formatCode>
                <c:ptCount val="22"/>
                <c:pt idx="0" formatCode="General">
                  <c:v>0</c:v>
                </c:pt>
                <c:pt idx="1">
                  <c:v>0.57961621070679947</c:v>
                </c:pt>
                <c:pt idx="2">
                  <c:v>0.57961621070679947</c:v>
                </c:pt>
                <c:pt idx="3">
                  <c:v>0.57961621070679947</c:v>
                </c:pt>
                <c:pt idx="4" formatCode="General">
                  <c:v>0</c:v>
                </c:pt>
              </c:numCache>
            </c:numRef>
          </c:val>
        </c:ser>
        <c:ser>
          <c:idx val="1"/>
          <c:order val="1"/>
          <c:tx>
            <c:strRef>
              <c:f>'S. Africa2'!$J$6</c:f>
              <c:strCache>
                <c:ptCount val="1"/>
                <c:pt idx="0">
                  <c:v>Agriculture</c:v>
                </c:pt>
              </c:strCache>
            </c:strRef>
          </c:tx>
          <c:spPr>
            <a:solidFill>
              <a:srgbClr val="6666FF"/>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Africa2'!$J$7:$J$28</c:f>
              <c:numCache>
                <c:formatCode>General</c:formatCode>
                <c:ptCount val="22"/>
                <c:pt idx="3">
                  <c:v>0</c:v>
                </c:pt>
                <c:pt idx="4" formatCode="#,##0.000">
                  <c:v>0.59496606752657732</c:v>
                </c:pt>
                <c:pt idx="5" formatCode="#,##0.000">
                  <c:v>0.59496606752657732</c:v>
                </c:pt>
                <c:pt idx="6" formatCode="#,##0.000">
                  <c:v>0.59496606752657732</c:v>
                </c:pt>
                <c:pt idx="7">
                  <c:v>0</c:v>
                </c:pt>
              </c:numCache>
            </c:numRef>
          </c:val>
        </c:ser>
        <c:ser>
          <c:idx val="2"/>
          <c:order val="2"/>
          <c:tx>
            <c:strRef>
              <c:f>'S. Africa2'!$K$6</c:f>
              <c:strCache>
                <c:ptCount val="1"/>
                <c:pt idx="0">
                  <c:v>Wholesale, retail, hotels</c:v>
                </c:pt>
              </c:strCache>
            </c:strRef>
          </c:tx>
          <c:spPr>
            <a:solidFill>
              <a:srgbClr val="CC6600"/>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Africa2'!$K$7:$K$28</c:f>
              <c:numCache>
                <c:formatCode>General</c:formatCode>
                <c:ptCount val="22"/>
                <c:pt idx="6">
                  <c:v>0</c:v>
                </c:pt>
                <c:pt idx="7" formatCode="#,##0.000">
                  <c:v>0.73261386324670275</c:v>
                </c:pt>
                <c:pt idx="8" formatCode="#,##0.000">
                  <c:v>0.73261386324670275</c:v>
                </c:pt>
                <c:pt idx="9" formatCode="#,##0.000">
                  <c:v>0.73261386324670275</c:v>
                </c:pt>
                <c:pt idx="10">
                  <c:v>0</c:v>
                </c:pt>
              </c:numCache>
            </c:numRef>
          </c:val>
        </c:ser>
        <c:ser>
          <c:idx val="3"/>
          <c:order val="3"/>
          <c:tx>
            <c:strRef>
              <c:f>'S. Africa2'!$L$6</c:f>
              <c:strCache>
                <c:ptCount val="1"/>
                <c:pt idx="0">
                  <c:v>Other</c:v>
                </c:pt>
              </c:strCache>
            </c:strRef>
          </c:tx>
          <c:spPr>
            <a:solidFill>
              <a:srgbClr val="FF00FF"/>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Africa2'!$L$7:$L$28</c:f>
              <c:numCache>
                <c:formatCode>General</c:formatCode>
                <c:ptCount val="22"/>
                <c:pt idx="9">
                  <c:v>0</c:v>
                </c:pt>
                <c:pt idx="10" formatCode="#,##0.0">
                  <c:v>0.87957288930607935</c:v>
                </c:pt>
                <c:pt idx="11" formatCode="#,##0.0">
                  <c:v>0.87957288930607935</c:v>
                </c:pt>
                <c:pt idx="12" formatCode="#,##0.0">
                  <c:v>0.87957288930607935</c:v>
                </c:pt>
                <c:pt idx="13">
                  <c:v>0</c:v>
                </c:pt>
              </c:numCache>
            </c:numRef>
          </c:val>
        </c:ser>
        <c:ser>
          <c:idx val="4"/>
          <c:order val="4"/>
          <c:tx>
            <c:strRef>
              <c:f>'S. Africa2'!$M$6</c:f>
              <c:strCache>
                <c:ptCount val="1"/>
                <c:pt idx="0">
                  <c:v>Manufacturing</c:v>
                </c:pt>
              </c:strCache>
            </c:strRef>
          </c:tx>
          <c:spPr>
            <a:solidFill>
              <a:srgbClr val="66FFFF"/>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Africa2'!$M$7:$M$28</c:f>
              <c:numCache>
                <c:formatCode>General</c:formatCode>
                <c:ptCount val="22"/>
                <c:pt idx="12">
                  <c:v>0</c:v>
                </c:pt>
                <c:pt idx="13" formatCode="#,##0.0">
                  <c:v>1.6375167803330679</c:v>
                </c:pt>
                <c:pt idx="14" formatCode="#,##0.0">
                  <c:v>1.6375167803330679</c:v>
                </c:pt>
                <c:pt idx="15" formatCode="#,##0.0">
                  <c:v>1.6375167803330679</c:v>
                </c:pt>
                <c:pt idx="16">
                  <c:v>0</c:v>
                </c:pt>
              </c:numCache>
            </c:numRef>
          </c:val>
        </c:ser>
        <c:ser>
          <c:idx val="5"/>
          <c:order val="5"/>
          <c:tx>
            <c:strRef>
              <c:f>'S. Africa2'!$N$6</c:f>
              <c:strCache>
                <c:ptCount val="1"/>
                <c:pt idx="0">
                  <c:v>Mining &amp; utilities</c:v>
                </c:pt>
              </c:strCache>
            </c:strRef>
          </c:tx>
          <c:spPr>
            <a:solidFill>
              <a:srgbClr val="000000"/>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Africa2'!$N$7:$N$28</c:f>
              <c:numCache>
                <c:formatCode>General</c:formatCode>
                <c:ptCount val="22"/>
                <c:pt idx="15">
                  <c:v>0</c:v>
                </c:pt>
                <c:pt idx="16" formatCode="#,##0.0">
                  <c:v>2.1631404924946458</c:v>
                </c:pt>
                <c:pt idx="17" formatCode="#,##0.0">
                  <c:v>2.1631404924946458</c:v>
                </c:pt>
                <c:pt idx="18" formatCode="#,##0.0">
                  <c:v>2.1631404924946458</c:v>
                </c:pt>
                <c:pt idx="19">
                  <c:v>0</c:v>
                </c:pt>
              </c:numCache>
            </c:numRef>
          </c:val>
        </c:ser>
        <c:ser>
          <c:idx val="6"/>
          <c:order val="6"/>
          <c:tx>
            <c:strRef>
              <c:f>'S. Africa2'!$O$6</c:f>
              <c:strCache>
                <c:ptCount val="1"/>
                <c:pt idx="0">
                  <c:v>Transport, storage, comms</c:v>
                </c:pt>
              </c:strCache>
            </c:strRef>
          </c:tx>
          <c:spPr>
            <a:solidFill>
              <a:srgbClr val="FFFF00"/>
            </a:solidFill>
            <a:ln w="3175">
              <a:solidFill>
                <a:schemeClr val="bg1">
                  <a:lumMod val="50000"/>
                </a:schemeClr>
              </a:solidFill>
            </a:ln>
          </c:spPr>
          <c:cat>
            <c:numRef>
              <c:f>'S. Africa2'!$H$7:$H$28</c:f>
              <c:numCache>
                <c:formatCode>0.00</c:formatCode>
                <c:ptCount val="22"/>
                <c:pt idx="0">
                  <c:v>0</c:v>
                </c:pt>
                <c:pt idx="1">
                  <c:v>0</c:v>
                </c:pt>
                <c:pt idx="2">
                  <c:v>3.202458176852168</c:v>
                </c:pt>
                <c:pt idx="3">
                  <c:v>6.4049163537043361</c:v>
                </c:pt>
                <c:pt idx="4">
                  <c:v>6.4049163537043361</c:v>
                </c:pt>
                <c:pt idx="5">
                  <c:v>8.5011949470809149</c:v>
                </c:pt>
                <c:pt idx="6">
                  <c:v>10.597473540457495</c:v>
                </c:pt>
                <c:pt idx="7">
                  <c:v>10.597473540457495</c:v>
                </c:pt>
                <c:pt idx="8">
                  <c:v>20.495049504950494</c:v>
                </c:pt>
                <c:pt idx="9">
                  <c:v>30.392625469443495</c:v>
                </c:pt>
                <c:pt idx="10">
                  <c:v>30.392625469443495</c:v>
                </c:pt>
                <c:pt idx="11">
                  <c:v>56.124957323318526</c:v>
                </c:pt>
                <c:pt idx="12">
                  <c:v>81.857289177193564</c:v>
                </c:pt>
                <c:pt idx="13">
                  <c:v>81.857289177193564</c:v>
                </c:pt>
                <c:pt idx="14">
                  <c:v>86.910208262205515</c:v>
                </c:pt>
                <c:pt idx="15">
                  <c:v>91.963127347217466</c:v>
                </c:pt>
                <c:pt idx="16">
                  <c:v>91.963127347217466</c:v>
                </c:pt>
                <c:pt idx="17">
                  <c:v>93.451689996585856</c:v>
                </c:pt>
                <c:pt idx="18">
                  <c:v>94.940252645954232</c:v>
                </c:pt>
                <c:pt idx="19">
                  <c:v>94.940252645954232</c:v>
                </c:pt>
                <c:pt idx="20">
                  <c:v>97.470126322977109</c:v>
                </c:pt>
                <c:pt idx="21">
                  <c:v>99.999999999999986</c:v>
                </c:pt>
              </c:numCache>
            </c:numRef>
          </c:cat>
          <c:val>
            <c:numRef>
              <c:f>'S. Africa2'!$O$7:$O$28</c:f>
              <c:numCache>
                <c:formatCode>General</c:formatCode>
                <c:ptCount val="22"/>
                <c:pt idx="18">
                  <c:v>0</c:v>
                </c:pt>
                <c:pt idx="19" formatCode="#,##0.0">
                  <c:v>2.1810638097476227</c:v>
                </c:pt>
                <c:pt idx="20" formatCode="#,##0.0">
                  <c:v>2.1810638097476227</c:v>
                </c:pt>
                <c:pt idx="21" formatCode="#,##0.0">
                  <c:v>2.1810638097476227</c:v>
                </c:pt>
              </c:numCache>
            </c:numRef>
          </c:val>
        </c:ser>
        <c:dLbls>
          <c:showLegendKey val="0"/>
          <c:showVal val="0"/>
          <c:showCatName val="0"/>
          <c:showSerName val="0"/>
          <c:showPercent val="0"/>
          <c:showBubbleSize val="0"/>
        </c:dLbls>
        <c:axId val="241189632"/>
        <c:axId val="241191552"/>
      </c:areaChart>
      <c:dateAx>
        <c:axId val="241189632"/>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41191552"/>
        <c:crosses val="autoZero"/>
        <c:auto val="0"/>
        <c:lblOffset val="100"/>
        <c:baseTimeUnit val="days"/>
        <c:majorUnit val="10"/>
        <c:majorTimeUnit val="days"/>
      </c:dateAx>
      <c:valAx>
        <c:axId val="24119155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118963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Sudan!$I$6</c:f>
              <c:strCache>
                <c:ptCount val="1"/>
                <c:pt idx="0">
                  <c:v>Other</c:v>
                </c:pt>
              </c:strCache>
            </c:strRef>
          </c:tx>
          <c:spPr>
            <a:solidFill>
              <a:srgbClr val="13CF44"/>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Sudan!$I$7:$I$28</c:f>
              <c:numCache>
                <c:formatCode>#,##0.0</c:formatCode>
                <c:ptCount val="22"/>
                <c:pt idx="0" formatCode="General">
                  <c:v>0</c:v>
                </c:pt>
                <c:pt idx="1">
                  <c:v>0.65536625681925209</c:v>
                </c:pt>
                <c:pt idx="2">
                  <c:v>0.65536625681925209</c:v>
                </c:pt>
                <c:pt idx="3">
                  <c:v>0.65536625681925209</c:v>
                </c:pt>
                <c:pt idx="4" formatCode="General">
                  <c:v>0</c:v>
                </c:pt>
              </c:numCache>
            </c:numRef>
          </c:val>
        </c:ser>
        <c:ser>
          <c:idx val="1"/>
          <c:order val="1"/>
          <c:tx>
            <c:strRef>
              <c:f>Sudan!$J$6</c:f>
              <c:strCache>
                <c:ptCount val="1"/>
                <c:pt idx="0">
                  <c:v>Construction</c:v>
                </c:pt>
              </c:strCache>
            </c:strRef>
          </c:tx>
          <c:spPr>
            <a:solidFill>
              <a:srgbClr val="6666FF"/>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Sudan!$J$7:$J$28</c:f>
              <c:numCache>
                <c:formatCode>General</c:formatCode>
                <c:ptCount val="22"/>
                <c:pt idx="3">
                  <c:v>0</c:v>
                </c:pt>
                <c:pt idx="4" formatCode="#,##0.000">
                  <c:v>0.74806339473335126</c:v>
                </c:pt>
                <c:pt idx="5" formatCode="#,##0.000">
                  <c:v>0.74806339473335126</c:v>
                </c:pt>
                <c:pt idx="6" formatCode="#,##0.000">
                  <c:v>0.74806339473335126</c:v>
                </c:pt>
                <c:pt idx="7">
                  <c:v>0</c:v>
                </c:pt>
              </c:numCache>
            </c:numRef>
          </c:val>
        </c:ser>
        <c:ser>
          <c:idx val="2"/>
          <c:order val="2"/>
          <c:tx>
            <c:strRef>
              <c:f>Sudan!$K$6</c:f>
              <c:strCache>
                <c:ptCount val="1"/>
                <c:pt idx="0">
                  <c:v>Agriculture</c:v>
                </c:pt>
              </c:strCache>
            </c:strRef>
          </c:tx>
          <c:spPr>
            <a:solidFill>
              <a:srgbClr val="CC6600"/>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Sudan!$K$7:$K$28</c:f>
              <c:numCache>
                <c:formatCode>General</c:formatCode>
                <c:ptCount val="22"/>
                <c:pt idx="6">
                  <c:v>0</c:v>
                </c:pt>
                <c:pt idx="7" formatCode="#,##0.000">
                  <c:v>0.8048835375026735</c:v>
                </c:pt>
                <c:pt idx="8" formatCode="#,##0.000">
                  <c:v>0.8048835375026735</c:v>
                </c:pt>
                <c:pt idx="9" formatCode="#,##0.000">
                  <c:v>0.8048835375026735</c:v>
                </c:pt>
                <c:pt idx="10">
                  <c:v>0</c:v>
                </c:pt>
              </c:numCache>
            </c:numRef>
          </c:val>
        </c:ser>
        <c:ser>
          <c:idx val="3"/>
          <c:order val="3"/>
          <c:tx>
            <c:strRef>
              <c:f>Sudan!$L$6</c:f>
              <c:strCache>
                <c:ptCount val="1"/>
                <c:pt idx="0">
                  <c:v>Mining &amp; utilities</c:v>
                </c:pt>
              </c:strCache>
            </c:strRef>
          </c:tx>
          <c:spPr>
            <a:solidFill>
              <a:srgbClr val="FF00FF"/>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Sudan!$L$7:$L$28</c:f>
              <c:numCache>
                <c:formatCode>General</c:formatCode>
                <c:ptCount val="22"/>
                <c:pt idx="9">
                  <c:v>0</c:v>
                </c:pt>
                <c:pt idx="10" formatCode="#,##0.0">
                  <c:v>0.92165314003413823</c:v>
                </c:pt>
                <c:pt idx="11" formatCode="#,##0.0">
                  <c:v>0.92165314003413823</c:v>
                </c:pt>
                <c:pt idx="12" formatCode="#,##0.0">
                  <c:v>0.92165314003413823</c:v>
                </c:pt>
                <c:pt idx="13">
                  <c:v>0</c:v>
                </c:pt>
              </c:numCache>
            </c:numRef>
          </c:val>
        </c:ser>
        <c:ser>
          <c:idx val="4"/>
          <c:order val="4"/>
          <c:tx>
            <c:strRef>
              <c:f>Sudan!$M$6</c:f>
              <c:strCache>
                <c:ptCount val="1"/>
                <c:pt idx="0">
                  <c:v>Manufacturing</c:v>
                </c:pt>
              </c:strCache>
            </c:strRef>
          </c:tx>
          <c:spPr>
            <a:solidFill>
              <a:srgbClr val="66FFFF"/>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Sudan!$M$7:$M$28</c:f>
              <c:numCache>
                <c:formatCode>General</c:formatCode>
                <c:ptCount val="22"/>
                <c:pt idx="12">
                  <c:v>0</c:v>
                </c:pt>
                <c:pt idx="13" formatCode="#,##0.0">
                  <c:v>0.99351617064872322</c:v>
                </c:pt>
                <c:pt idx="14" formatCode="#,##0.0">
                  <c:v>0.99351617064872322</c:v>
                </c:pt>
                <c:pt idx="15" formatCode="#,##0.0">
                  <c:v>0.99351617064872322</c:v>
                </c:pt>
                <c:pt idx="16">
                  <c:v>0</c:v>
                </c:pt>
              </c:numCache>
            </c:numRef>
          </c:val>
        </c:ser>
        <c:ser>
          <c:idx val="5"/>
          <c:order val="5"/>
          <c:tx>
            <c:strRef>
              <c:f>Sudan!$N$6</c:f>
              <c:strCache>
                <c:ptCount val="1"/>
                <c:pt idx="0">
                  <c:v>Wholesale, retail, hotels</c:v>
                </c:pt>
              </c:strCache>
            </c:strRef>
          </c:tx>
          <c:spPr>
            <a:solidFill>
              <a:srgbClr val="000000"/>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Sudan!$N$7:$N$28</c:f>
              <c:numCache>
                <c:formatCode>General</c:formatCode>
                <c:ptCount val="22"/>
                <c:pt idx="15">
                  <c:v>0</c:v>
                </c:pt>
                <c:pt idx="16" formatCode="#,##0.0">
                  <c:v>1.5700912846620525</c:v>
                </c:pt>
                <c:pt idx="17" formatCode="#,##0.0">
                  <c:v>1.5700912846620525</c:v>
                </c:pt>
                <c:pt idx="18" formatCode="#,##0.0">
                  <c:v>1.5700912846620525</c:v>
                </c:pt>
                <c:pt idx="19">
                  <c:v>0</c:v>
                </c:pt>
              </c:numCache>
            </c:numRef>
          </c:val>
        </c:ser>
        <c:ser>
          <c:idx val="6"/>
          <c:order val="6"/>
          <c:tx>
            <c:strRef>
              <c:f>Sudan!$O$6</c:f>
              <c:strCache>
                <c:ptCount val="1"/>
                <c:pt idx="0">
                  <c:v>Transport, storage, comms</c:v>
                </c:pt>
              </c:strCache>
            </c:strRef>
          </c:tx>
          <c:spPr>
            <a:solidFill>
              <a:srgbClr val="FFFF00"/>
            </a:solidFill>
            <a:ln w="3175">
              <a:solidFill>
                <a:schemeClr val="bg1">
                  <a:lumMod val="50000"/>
                </a:schemeClr>
              </a:solidFill>
            </a:ln>
          </c:spPr>
          <c:cat>
            <c:numRef>
              <c:f>Sudan!$H$7:$H$28</c:f>
              <c:numCache>
                <c:formatCode>0.00</c:formatCode>
                <c:ptCount val="22"/>
                <c:pt idx="0">
                  <c:v>0</c:v>
                </c:pt>
                <c:pt idx="1">
                  <c:v>0</c:v>
                </c:pt>
                <c:pt idx="2">
                  <c:v>8.5805188448360248</c:v>
                </c:pt>
                <c:pt idx="3">
                  <c:v>17.16103768967205</c:v>
                </c:pt>
                <c:pt idx="4">
                  <c:v>17.16103768967205</c:v>
                </c:pt>
                <c:pt idx="5">
                  <c:v>19.76505139500734</c:v>
                </c:pt>
                <c:pt idx="6">
                  <c:v>22.369065100342631</c:v>
                </c:pt>
                <c:pt idx="7">
                  <c:v>22.369065100342631</c:v>
                </c:pt>
                <c:pt idx="8">
                  <c:v>48.7126774351444</c:v>
                </c:pt>
                <c:pt idx="9">
                  <c:v>75.056289769946162</c:v>
                </c:pt>
                <c:pt idx="10">
                  <c:v>75.056289769946162</c:v>
                </c:pt>
                <c:pt idx="11">
                  <c:v>76.255506607929519</c:v>
                </c:pt>
                <c:pt idx="12">
                  <c:v>77.454723445912876</c:v>
                </c:pt>
                <c:pt idx="13">
                  <c:v>77.454723445912876</c:v>
                </c:pt>
                <c:pt idx="14">
                  <c:v>82.26138032305434</c:v>
                </c:pt>
                <c:pt idx="15">
                  <c:v>87.068037200195789</c:v>
                </c:pt>
                <c:pt idx="16">
                  <c:v>87.068037200195789</c:v>
                </c:pt>
                <c:pt idx="17">
                  <c:v>92.310327949094471</c:v>
                </c:pt>
                <c:pt idx="18">
                  <c:v>97.55261869799314</c:v>
                </c:pt>
                <c:pt idx="19">
                  <c:v>97.55261869799314</c:v>
                </c:pt>
                <c:pt idx="20">
                  <c:v>98.776309348996563</c:v>
                </c:pt>
                <c:pt idx="21">
                  <c:v>100</c:v>
                </c:pt>
              </c:numCache>
            </c:numRef>
          </c:cat>
          <c:val>
            <c:numRef>
              <c:f>Sudan!$O$7:$O$28</c:f>
              <c:numCache>
                <c:formatCode>General</c:formatCode>
                <c:ptCount val="22"/>
                <c:pt idx="18">
                  <c:v>0</c:v>
                </c:pt>
                <c:pt idx="19" formatCode="#,##0.0">
                  <c:v>5.813137448799405</c:v>
                </c:pt>
                <c:pt idx="20" formatCode="#,##0.0">
                  <c:v>5.813137448799405</c:v>
                </c:pt>
                <c:pt idx="21" formatCode="#,##0.0">
                  <c:v>5.813137448799405</c:v>
                </c:pt>
              </c:numCache>
            </c:numRef>
          </c:val>
        </c:ser>
        <c:dLbls>
          <c:showLegendKey val="0"/>
          <c:showVal val="0"/>
          <c:showCatName val="0"/>
          <c:showSerName val="0"/>
          <c:showPercent val="0"/>
          <c:showBubbleSize val="0"/>
        </c:dLbls>
        <c:axId val="248377344"/>
        <c:axId val="248379264"/>
      </c:areaChart>
      <c:dateAx>
        <c:axId val="24837734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48379264"/>
        <c:crosses val="autoZero"/>
        <c:auto val="0"/>
        <c:lblOffset val="100"/>
        <c:baseTimeUnit val="days"/>
        <c:majorUnit val="10"/>
        <c:majorTimeUnit val="days"/>
      </c:dateAx>
      <c:valAx>
        <c:axId val="24837926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483773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Services</a:t>
                    </a:r>
                  </a:p>
                </c:rich>
              </c:tx>
              <c:dLblPos val="l"/>
              <c:showLegendKey val="0"/>
              <c:showVal val="1"/>
              <c:showCatName val="1"/>
              <c:showSerName val="1"/>
              <c:showPercent val="0"/>
              <c:showBubbleSize val="0"/>
            </c:dLbl>
            <c:dLbl>
              <c:idx val="2"/>
              <c:layout/>
              <c:tx>
                <c:rich>
                  <a:bodyPr/>
                  <a:lstStyle/>
                  <a:p>
                    <a:r>
                      <a:rPr lang="en-US"/>
                      <a:t>Industry</a:t>
                    </a:r>
                  </a:p>
                </c:rich>
              </c:tx>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Tajikistan!$E$7:$E$9</c:f>
              <c:numCache>
                <c:formatCode>#,##0.000</c:formatCode>
                <c:ptCount val="3"/>
                <c:pt idx="0">
                  <c:v>0.55500000000000005</c:v>
                </c:pt>
                <c:pt idx="1">
                  <c:v>0.81700000762939506</c:v>
                </c:pt>
                <c:pt idx="2">
                  <c:v>0.99600000381469811</c:v>
                </c:pt>
              </c:numCache>
            </c:numRef>
          </c:xVal>
          <c:yVal>
            <c:numRef>
              <c:f>Tajikistan!$F$7:$F$9</c:f>
              <c:numCache>
                <c:formatCode>#,##0.0</c:formatCode>
                <c:ptCount val="3"/>
                <c:pt idx="0">
                  <c:v>0.45626214867308629</c:v>
                </c:pt>
                <c:pt idx="1">
                  <c:v>1.6524377377034418</c:v>
                </c:pt>
                <c:pt idx="2">
                  <c:v>1.7532727055264758</c:v>
                </c:pt>
              </c:numCache>
            </c:numRef>
          </c:yVal>
          <c:smooth val="0"/>
        </c:ser>
        <c:dLbls>
          <c:showLegendKey val="0"/>
          <c:showVal val="1"/>
          <c:showCatName val="0"/>
          <c:showSerName val="0"/>
          <c:showPercent val="0"/>
          <c:showBubbleSize val="0"/>
        </c:dLbls>
        <c:axId val="251672832"/>
        <c:axId val="252578816"/>
      </c:scatterChart>
      <c:valAx>
        <c:axId val="251672832"/>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2578816"/>
        <c:crosses val="autoZero"/>
        <c:crossBetween val="midCat"/>
      </c:valAx>
      <c:valAx>
        <c:axId val="252578816"/>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51672832"/>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Tajikistan!$I$6</c:f>
              <c:strCache>
                <c:ptCount val="1"/>
                <c:pt idx="0">
                  <c:v>Agriculture</c:v>
                </c:pt>
              </c:strCache>
            </c:strRef>
          </c:tx>
          <c:spPr>
            <a:solidFill>
              <a:schemeClr val="accent1"/>
            </a:solidFill>
          </c:spPr>
          <c:cat>
            <c:numRef>
              <c:f>Tajikistan!$H$7:$H$17</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Tajikistan!$I$7:$I$17</c:f>
              <c:numCache>
                <c:formatCode>#,##0.0</c:formatCode>
                <c:ptCount val="11"/>
                <c:pt idx="0" formatCode="General">
                  <c:v>0</c:v>
                </c:pt>
                <c:pt idx="1">
                  <c:v>0.45626214867308629</c:v>
                </c:pt>
                <c:pt idx="2">
                  <c:v>0.45626214867308629</c:v>
                </c:pt>
                <c:pt idx="3">
                  <c:v>0.45626214867308629</c:v>
                </c:pt>
                <c:pt idx="4" formatCode="General">
                  <c:v>0</c:v>
                </c:pt>
              </c:numCache>
            </c:numRef>
          </c:val>
        </c:ser>
        <c:ser>
          <c:idx val="1"/>
          <c:order val="1"/>
          <c:tx>
            <c:strRef>
              <c:f>Tajikistan!$J$6</c:f>
              <c:strCache>
                <c:ptCount val="1"/>
                <c:pt idx="0">
                  <c:v>Services</c:v>
                </c:pt>
              </c:strCache>
            </c:strRef>
          </c:tx>
          <c:spPr>
            <a:solidFill>
              <a:schemeClr val="accent6"/>
            </a:solidFill>
          </c:spPr>
          <c:cat>
            <c:numRef>
              <c:f>Tajikistan!$H$7:$H$17</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Tajikistan!$J$7:$J$17</c:f>
              <c:numCache>
                <c:formatCode>General</c:formatCode>
                <c:ptCount val="11"/>
                <c:pt idx="3">
                  <c:v>0</c:v>
                </c:pt>
                <c:pt idx="4" formatCode="#,##0.0">
                  <c:v>1.6524377377034418</c:v>
                </c:pt>
                <c:pt idx="5" formatCode="#,##0.0">
                  <c:v>1.6524377377034418</c:v>
                </c:pt>
                <c:pt idx="6" formatCode="#,##0.0">
                  <c:v>1.6524377377034418</c:v>
                </c:pt>
                <c:pt idx="7">
                  <c:v>0</c:v>
                </c:pt>
              </c:numCache>
            </c:numRef>
          </c:val>
        </c:ser>
        <c:ser>
          <c:idx val="2"/>
          <c:order val="2"/>
          <c:tx>
            <c:strRef>
              <c:f>Tajikistan!$K$6</c:f>
              <c:strCache>
                <c:ptCount val="1"/>
                <c:pt idx="0">
                  <c:v>Industry</c:v>
                </c:pt>
              </c:strCache>
            </c:strRef>
          </c:tx>
          <c:spPr>
            <a:solidFill>
              <a:schemeClr val="bg1">
                <a:lumMod val="75000"/>
              </a:schemeClr>
            </a:solidFill>
          </c:spPr>
          <c:cat>
            <c:numRef>
              <c:f>Tajikistan!$H$7:$H$17</c:f>
              <c:numCache>
                <c:formatCode>0.00</c:formatCode>
                <c:ptCount val="11"/>
                <c:pt idx="0">
                  <c:v>0</c:v>
                </c:pt>
                <c:pt idx="1">
                  <c:v>0</c:v>
                </c:pt>
                <c:pt idx="2">
                  <c:v>27.750000000000004</c:v>
                </c:pt>
                <c:pt idx="3">
                  <c:v>55.500000000000007</c:v>
                </c:pt>
                <c:pt idx="4">
                  <c:v>55.500000000000007</c:v>
                </c:pt>
                <c:pt idx="5">
                  <c:v>68.600000381469755</c:v>
                </c:pt>
                <c:pt idx="6">
                  <c:v>81.70000076293951</c:v>
                </c:pt>
                <c:pt idx="7">
                  <c:v>81.70000076293951</c:v>
                </c:pt>
                <c:pt idx="8">
                  <c:v>90.650000572204661</c:v>
                </c:pt>
                <c:pt idx="9">
                  <c:v>99.600000381469812</c:v>
                </c:pt>
                <c:pt idx="10">
                  <c:v>99.600000381469812</c:v>
                </c:pt>
              </c:numCache>
            </c:numRef>
          </c:cat>
          <c:val>
            <c:numRef>
              <c:f>Tajikistan!$K$7:$K$17</c:f>
              <c:numCache>
                <c:formatCode>General</c:formatCode>
                <c:ptCount val="11"/>
                <c:pt idx="6">
                  <c:v>0</c:v>
                </c:pt>
                <c:pt idx="7" formatCode="#,##0.0">
                  <c:v>1.7532727055264758</c:v>
                </c:pt>
                <c:pt idx="8" formatCode="#,##0.0">
                  <c:v>1.7532727055264758</c:v>
                </c:pt>
                <c:pt idx="9" formatCode="#,##0.0">
                  <c:v>1.7532727055264758</c:v>
                </c:pt>
                <c:pt idx="10">
                  <c:v>0</c:v>
                </c:pt>
              </c:numCache>
            </c:numRef>
          </c:val>
        </c:ser>
        <c:dLbls>
          <c:showLegendKey val="0"/>
          <c:showVal val="0"/>
          <c:showCatName val="0"/>
          <c:showSerName val="0"/>
          <c:showPercent val="0"/>
          <c:showBubbleSize val="0"/>
        </c:dLbls>
        <c:axId val="252649856"/>
        <c:axId val="252651776"/>
      </c:areaChart>
      <c:dateAx>
        <c:axId val="252649856"/>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2651776"/>
        <c:crosses val="autoZero"/>
        <c:auto val="0"/>
        <c:lblOffset val="100"/>
        <c:baseTimeUnit val="days"/>
        <c:majorUnit val="10"/>
        <c:majorTimeUnit val="days"/>
      </c:dateAx>
      <c:valAx>
        <c:axId val="25265177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264985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Tajikistan2!$I$6</c:f>
              <c:strCache>
                <c:ptCount val="1"/>
                <c:pt idx="0">
                  <c:v>Construction</c:v>
                </c:pt>
              </c:strCache>
            </c:strRef>
          </c:tx>
          <c:spPr>
            <a:solidFill>
              <a:srgbClr val="13CF44"/>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Tajikistan2!$I$7:$I$25</c:f>
              <c:numCache>
                <c:formatCode>#,##0.0</c:formatCode>
                <c:ptCount val="19"/>
                <c:pt idx="0" formatCode="General">
                  <c:v>0</c:v>
                </c:pt>
                <c:pt idx="1">
                  <c:v>0.34504953373500785</c:v>
                </c:pt>
                <c:pt idx="2">
                  <c:v>0.34504953373500785</c:v>
                </c:pt>
                <c:pt idx="3">
                  <c:v>0.34504953373500785</c:v>
                </c:pt>
                <c:pt idx="4" formatCode="General">
                  <c:v>0</c:v>
                </c:pt>
              </c:numCache>
            </c:numRef>
          </c:val>
        </c:ser>
        <c:ser>
          <c:idx val="1"/>
          <c:order val="1"/>
          <c:tx>
            <c:strRef>
              <c:f>Tajikistan2!$J$6</c:f>
              <c:strCache>
                <c:ptCount val="1"/>
                <c:pt idx="0">
                  <c:v>Agriculture</c:v>
                </c:pt>
              </c:strCache>
            </c:strRef>
          </c:tx>
          <c:spPr>
            <a:solidFill>
              <a:srgbClr val="6666FF"/>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Tajikistan2!$J$7:$J$25</c:f>
              <c:numCache>
                <c:formatCode>General</c:formatCode>
                <c:ptCount val="19"/>
                <c:pt idx="3">
                  <c:v>0</c:v>
                </c:pt>
                <c:pt idx="4" formatCode="#,##0.000">
                  <c:v>0.41351287791115776</c:v>
                </c:pt>
                <c:pt idx="5" formatCode="#,##0.000">
                  <c:v>0.41351287791115776</c:v>
                </c:pt>
                <c:pt idx="6" formatCode="#,##0.000">
                  <c:v>0.41351287791115776</c:v>
                </c:pt>
                <c:pt idx="7">
                  <c:v>0</c:v>
                </c:pt>
              </c:numCache>
            </c:numRef>
          </c:val>
        </c:ser>
        <c:ser>
          <c:idx val="2"/>
          <c:order val="2"/>
          <c:tx>
            <c:strRef>
              <c:f>Tajikistan2!$K$6</c:f>
              <c:strCache>
                <c:ptCount val="1"/>
                <c:pt idx="0">
                  <c:v>Other</c:v>
                </c:pt>
              </c:strCache>
            </c:strRef>
          </c:tx>
          <c:spPr>
            <a:solidFill>
              <a:srgbClr val="CC6600"/>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Tajikistan2!$K$7:$K$25</c:f>
              <c:numCache>
                <c:formatCode>General</c:formatCode>
                <c:ptCount val="19"/>
                <c:pt idx="6">
                  <c:v>0</c:v>
                </c:pt>
                <c:pt idx="7" formatCode="#,##0.000">
                  <c:v>0.8647097370303678</c:v>
                </c:pt>
                <c:pt idx="8" formatCode="#,##0.000">
                  <c:v>0.8647097370303678</c:v>
                </c:pt>
                <c:pt idx="9" formatCode="#,##0.000">
                  <c:v>0.8647097370303678</c:v>
                </c:pt>
                <c:pt idx="10">
                  <c:v>0</c:v>
                </c:pt>
              </c:numCache>
            </c:numRef>
          </c:val>
        </c:ser>
        <c:ser>
          <c:idx val="3"/>
          <c:order val="3"/>
          <c:tx>
            <c:strRef>
              <c:f>Tajikistan2!$L$6</c:f>
              <c:strCache>
                <c:ptCount val="1"/>
                <c:pt idx="0">
                  <c:v>Wholesale, retail, hotels</c:v>
                </c:pt>
              </c:strCache>
            </c:strRef>
          </c:tx>
          <c:spPr>
            <a:solidFill>
              <a:srgbClr val="FF00FF"/>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Tajikistan2!$L$7:$L$25</c:f>
              <c:numCache>
                <c:formatCode>General</c:formatCode>
                <c:ptCount val="19"/>
                <c:pt idx="9">
                  <c:v>0</c:v>
                </c:pt>
                <c:pt idx="10" formatCode="#,##0.0">
                  <c:v>2.1759219239367158</c:v>
                </c:pt>
                <c:pt idx="11" formatCode="#,##0.0">
                  <c:v>2.1759219239367158</c:v>
                </c:pt>
                <c:pt idx="12" formatCode="#,##0.0">
                  <c:v>2.1759219239367158</c:v>
                </c:pt>
                <c:pt idx="13">
                  <c:v>0</c:v>
                </c:pt>
              </c:numCache>
            </c:numRef>
          </c:val>
        </c:ser>
        <c:ser>
          <c:idx val="4"/>
          <c:order val="4"/>
          <c:tx>
            <c:strRef>
              <c:f>Tajikistan2!$M$6</c:f>
              <c:strCache>
                <c:ptCount val="1"/>
                <c:pt idx="0">
                  <c:v>Manufacturing, mining &amp; utilities</c:v>
                </c:pt>
              </c:strCache>
            </c:strRef>
          </c:tx>
          <c:spPr>
            <a:solidFill>
              <a:srgbClr val="66FFFF"/>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Tajikistan2!$M$7:$M$25</c:f>
              <c:numCache>
                <c:formatCode>General</c:formatCode>
                <c:ptCount val="19"/>
                <c:pt idx="12">
                  <c:v>0</c:v>
                </c:pt>
                <c:pt idx="13" formatCode="#,##0.0">
                  <c:v>3.0162947682524499</c:v>
                </c:pt>
                <c:pt idx="14" formatCode="#,##0.0">
                  <c:v>3.0162947682524499</c:v>
                </c:pt>
                <c:pt idx="15" formatCode="#,##0.0">
                  <c:v>3.0162947682524499</c:v>
                </c:pt>
                <c:pt idx="16">
                  <c:v>0</c:v>
                </c:pt>
              </c:numCache>
            </c:numRef>
          </c:val>
        </c:ser>
        <c:ser>
          <c:idx val="5"/>
          <c:order val="5"/>
          <c:tx>
            <c:strRef>
              <c:f>Tajikistan2!$N$6</c:f>
              <c:strCache>
                <c:ptCount val="1"/>
                <c:pt idx="0">
                  <c:v>Transport, storage, comms</c:v>
                </c:pt>
              </c:strCache>
            </c:strRef>
          </c:tx>
          <c:spPr>
            <a:solidFill>
              <a:srgbClr val="000000"/>
            </a:solidFill>
            <a:ln w="3175">
              <a:solidFill>
                <a:schemeClr val="bg1">
                  <a:lumMod val="50000"/>
                </a:schemeClr>
              </a:solidFill>
            </a:ln>
          </c:spPr>
          <c:cat>
            <c:numRef>
              <c:f>Tajikistan2!$H$7:$H$25</c:f>
              <c:numCache>
                <c:formatCode>0.00</c:formatCode>
                <c:ptCount val="19"/>
                <c:pt idx="0">
                  <c:v>0</c:v>
                </c:pt>
                <c:pt idx="1">
                  <c:v>0</c:v>
                </c:pt>
                <c:pt idx="2">
                  <c:v>3.7264150943396226</c:v>
                </c:pt>
                <c:pt idx="3">
                  <c:v>7.4528301886792452</c:v>
                </c:pt>
                <c:pt idx="4">
                  <c:v>7.4528301886792452</c:v>
                </c:pt>
                <c:pt idx="5">
                  <c:v>34.40251572327044</c:v>
                </c:pt>
                <c:pt idx="6">
                  <c:v>61.352201257861637</c:v>
                </c:pt>
                <c:pt idx="7">
                  <c:v>61.352201257861637</c:v>
                </c:pt>
                <c:pt idx="8">
                  <c:v>69.795597484276726</c:v>
                </c:pt>
                <c:pt idx="9">
                  <c:v>78.23899371069183</c:v>
                </c:pt>
                <c:pt idx="10">
                  <c:v>78.23899371069183</c:v>
                </c:pt>
                <c:pt idx="11">
                  <c:v>83.63207547169813</c:v>
                </c:pt>
                <c:pt idx="12">
                  <c:v>89.025157232704416</c:v>
                </c:pt>
                <c:pt idx="13">
                  <c:v>89.025157232704416</c:v>
                </c:pt>
                <c:pt idx="14">
                  <c:v>91.949685534591197</c:v>
                </c:pt>
                <c:pt idx="15">
                  <c:v>94.874213836477992</c:v>
                </c:pt>
                <c:pt idx="16">
                  <c:v>94.874213836477992</c:v>
                </c:pt>
                <c:pt idx="17">
                  <c:v>97.437106918238996</c:v>
                </c:pt>
                <c:pt idx="18">
                  <c:v>100</c:v>
                </c:pt>
              </c:numCache>
            </c:numRef>
          </c:cat>
          <c:val>
            <c:numRef>
              <c:f>Tajikistan2!$N$7:$N$25</c:f>
              <c:numCache>
                <c:formatCode>General</c:formatCode>
                <c:ptCount val="19"/>
                <c:pt idx="15">
                  <c:v>0</c:v>
                </c:pt>
                <c:pt idx="16" formatCode="#,##0.0">
                  <c:v>3.7898221605798916</c:v>
                </c:pt>
                <c:pt idx="17" formatCode="#,##0.0">
                  <c:v>3.7898221605798916</c:v>
                </c:pt>
                <c:pt idx="18" formatCode="#,##0.0">
                  <c:v>3.7898221605798916</c:v>
                </c:pt>
              </c:numCache>
            </c:numRef>
          </c:val>
        </c:ser>
        <c:dLbls>
          <c:showLegendKey val="0"/>
          <c:showVal val="0"/>
          <c:showCatName val="0"/>
          <c:showSerName val="0"/>
          <c:showPercent val="0"/>
          <c:showBubbleSize val="0"/>
        </c:dLbls>
        <c:axId val="333974144"/>
        <c:axId val="334009088"/>
      </c:areaChart>
      <c:dateAx>
        <c:axId val="33397414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34009088"/>
        <c:crosses val="autoZero"/>
        <c:auto val="0"/>
        <c:lblOffset val="100"/>
        <c:baseTimeUnit val="days"/>
        <c:majorUnit val="10"/>
        <c:majorTimeUnit val="days"/>
      </c:dateAx>
      <c:valAx>
        <c:axId val="33400908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339741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r"/>
              <c:showLegendKey val="0"/>
              <c:showVal val="1"/>
              <c:showCatName val="1"/>
              <c:showSerName val="0"/>
              <c:showPercent val="0"/>
              <c:showBubbleSize val="0"/>
            </c:dLbl>
            <c:dLbl>
              <c:idx val="1"/>
              <c:layout/>
              <c:tx>
                <c:rich>
                  <a:bodyPr/>
                  <a:lstStyle/>
                  <a:p>
                    <a:r>
                      <a:rPr lang="en-US" sz="700"/>
                      <a:t>Agriculture</a:t>
                    </a:r>
                    <a:endParaRPr lang="en-US"/>
                  </a:p>
                </c:rich>
              </c:tx>
              <c:dLblPos val="l"/>
              <c:showLegendKey val="0"/>
              <c:showVal val="1"/>
              <c:showCatName val="1"/>
              <c:showSerName val="0"/>
              <c:showPercent val="0"/>
              <c:showBubbleSize val="0"/>
            </c:dLbl>
            <c:dLbl>
              <c:idx val="2"/>
              <c:layout/>
              <c:tx>
                <c:rich>
                  <a:bodyPr/>
                  <a:lstStyle/>
                  <a:p>
                    <a:r>
                      <a:rPr lang="en-US" sz="700"/>
                      <a:t>Govt. services</a:t>
                    </a:r>
                    <a:endParaRPr lang="en-US"/>
                  </a:p>
                </c:rich>
              </c:tx>
              <c:dLblPos val="l"/>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Manufacturing</a:t>
                    </a:r>
                    <a:endParaRPr lang="en-US"/>
                  </a:p>
                </c:rich>
              </c:tx>
              <c:dLblPos val="l"/>
              <c:showLegendKey val="0"/>
              <c:showVal val="1"/>
              <c:showCatName val="1"/>
              <c:showSerName val="0"/>
              <c:showPercent val="0"/>
              <c:showBubbleSize val="0"/>
            </c:dLbl>
            <c:dLbl>
              <c:idx val="5"/>
              <c:layout/>
              <c:tx>
                <c:rich>
                  <a:bodyPr/>
                  <a:lstStyle/>
                  <a:p>
                    <a:r>
                      <a:rPr lang="en-US" sz="700"/>
                      <a:t>Other industry</a:t>
                    </a:r>
                    <a:endParaRPr lang="en-US"/>
                  </a:p>
                </c:rich>
              </c:tx>
              <c:dLblPos val="t"/>
              <c:showLegendKey val="0"/>
              <c:showVal val="1"/>
              <c:showCatName val="1"/>
              <c:showSerName val="0"/>
              <c:showPercent val="0"/>
              <c:showBubbleSize val="0"/>
            </c:dLbl>
            <c:dLbl>
              <c:idx val="6"/>
              <c:layout/>
              <c:tx>
                <c:rich>
                  <a:bodyPr/>
                  <a:lstStyle/>
                  <a:p>
                    <a:r>
                      <a:rPr lang="en-US" sz="700"/>
                      <a:t>Mining</a:t>
                    </a:r>
                    <a:endParaRPr lang="en-US"/>
                  </a:p>
                </c:rich>
              </c:tx>
              <c:dLblPos val="l"/>
              <c:showLegendKey val="0"/>
              <c:showVal val="1"/>
              <c:showCatName val="1"/>
              <c:showSerName val="0"/>
              <c:showPercent val="0"/>
              <c:showBubbleSize val="0"/>
            </c:dLbl>
            <c:dLbl>
              <c:idx val="7"/>
              <c:layout/>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Tanzania!$E$7:$E$14</c:f>
              <c:numCache>
                <c:formatCode>#,##0.000</c:formatCode>
                <c:ptCount val="8"/>
                <c:pt idx="0">
                  <c:v>2.2078273790543158E-2</c:v>
                </c:pt>
                <c:pt idx="1">
                  <c:v>0.7562793993738387</c:v>
                </c:pt>
                <c:pt idx="2">
                  <c:v>0.81826032028640927</c:v>
                </c:pt>
                <c:pt idx="3">
                  <c:v>0.93831817544461149</c:v>
                </c:pt>
                <c:pt idx="4">
                  <c:v>0.96493813075318668</c:v>
                </c:pt>
                <c:pt idx="5">
                  <c:v>0.99496489447758552</c:v>
                </c:pt>
                <c:pt idx="6">
                  <c:v>0.99800245886393757</c:v>
                </c:pt>
                <c:pt idx="7">
                  <c:v>1</c:v>
                </c:pt>
              </c:numCache>
            </c:numRef>
          </c:xVal>
          <c:yVal>
            <c:numRef>
              <c:f>Tanzania!$F$7:$F$14</c:f>
              <c:numCache>
                <c:formatCode>#,##0.0</c:formatCode>
                <c:ptCount val="8"/>
                <c:pt idx="0">
                  <c:v>0.30500242571867753</c:v>
                </c:pt>
                <c:pt idx="1">
                  <c:v>0.40685099694607069</c:v>
                </c:pt>
                <c:pt idx="2">
                  <c:v>2.0688930143559463</c:v>
                </c:pt>
                <c:pt idx="3">
                  <c:v>2.1240626025641425</c:v>
                </c:pt>
                <c:pt idx="4">
                  <c:v>3.8297176627719818</c:v>
                </c:pt>
                <c:pt idx="5">
                  <c:v>4.3097120828162012</c:v>
                </c:pt>
                <c:pt idx="6">
                  <c:v>10.91988824342349</c:v>
                </c:pt>
                <c:pt idx="7">
                  <c:v>23.423715545327802</c:v>
                </c:pt>
              </c:numCache>
            </c:numRef>
          </c:yVal>
          <c:smooth val="0"/>
        </c:ser>
        <c:dLbls>
          <c:showLegendKey val="0"/>
          <c:showVal val="1"/>
          <c:showCatName val="0"/>
          <c:showSerName val="0"/>
          <c:showPercent val="0"/>
          <c:showBubbleSize val="0"/>
        </c:dLbls>
        <c:axId val="252278656"/>
        <c:axId val="252290176"/>
      </c:scatterChart>
      <c:valAx>
        <c:axId val="252278656"/>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2290176"/>
        <c:crosses val="autoZero"/>
        <c:crossBetween val="midCat"/>
      </c:valAx>
      <c:valAx>
        <c:axId val="252290176"/>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25227865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Tanzania!$I$6</c:f>
              <c:strCache>
                <c:ptCount val="1"/>
                <c:pt idx="0">
                  <c:v>Other non market services</c:v>
                </c:pt>
              </c:strCache>
            </c:strRef>
          </c:tx>
          <c:spPr>
            <a:solidFill>
              <a:schemeClr val="accent1"/>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Tanzania!$I$7:$I$25</c:f>
              <c:numCache>
                <c:formatCode>#,##0.0</c:formatCode>
                <c:ptCount val="19"/>
                <c:pt idx="0" formatCode="General">
                  <c:v>0</c:v>
                </c:pt>
                <c:pt idx="1">
                  <c:v>0.30500242571867753</c:v>
                </c:pt>
                <c:pt idx="2">
                  <c:v>0.30500242571867753</c:v>
                </c:pt>
                <c:pt idx="3">
                  <c:v>0.30500242571867753</c:v>
                </c:pt>
                <c:pt idx="4" formatCode="General">
                  <c:v>0</c:v>
                </c:pt>
              </c:numCache>
            </c:numRef>
          </c:val>
        </c:ser>
        <c:ser>
          <c:idx val="1"/>
          <c:order val="1"/>
          <c:tx>
            <c:strRef>
              <c:f>Tanzania!$J$6</c:f>
              <c:strCache>
                <c:ptCount val="1"/>
                <c:pt idx="0">
                  <c:v>Agriculture</c:v>
                </c:pt>
              </c:strCache>
            </c:strRef>
          </c:tx>
          <c:spPr>
            <a:solidFill>
              <a:schemeClr val="accent3">
                <a:lumMod val="25000"/>
              </a:schemeClr>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Tanzania!$J$7:$J$25</c:f>
              <c:numCache>
                <c:formatCode>General</c:formatCode>
                <c:ptCount val="19"/>
                <c:pt idx="3">
                  <c:v>0</c:v>
                </c:pt>
                <c:pt idx="4" formatCode="#,##0.000">
                  <c:v>0.40685099694607069</c:v>
                </c:pt>
                <c:pt idx="5" formatCode="#,##0.000">
                  <c:v>0.40685099694607069</c:v>
                </c:pt>
                <c:pt idx="6" formatCode="#,##0.000">
                  <c:v>0.40685099694607069</c:v>
                </c:pt>
                <c:pt idx="7">
                  <c:v>0</c:v>
                </c:pt>
              </c:numCache>
            </c:numRef>
          </c:val>
        </c:ser>
        <c:ser>
          <c:idx val="2"/>
          <c:order val="2"/>
          <c:tx>
            <c:strRef>
              <c:f>Tanzania!$K$6</c:f>
              <c:strCache>
                <c:ptCount val="1"/>
                <c:pt idx="0">
                  <c:v>Government services</c:v>
                </c:pt>
              </c:strCache>
            </c:strRef>
          </c:tx>
          <c:spPr>
            <a:solidFill>
              <a:schemeClr val="accent5">
                <a:lumMod val="50000"/>
              </a:schemeClr>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Tanzania!$K$7:$K$25</c:f>
              <c:numCache>
                <c:formatCode>General</c:formatCode>
                <c:ptCount val="19"/>
                <c:pt idx="6">
                  <c:v>0</c:v>
                </c:pt>
                <c:pt idx="7" formatCode="#,##0.000">
                  <c:v>2.0688930143559463</c:v>
                </c:pt>
                <c:pt idx="8" formatCode="#,##0.000">
                  <c:v>2.0688930143559463</c:v>
                </c:pt>
                <c:pt idx="9" formatCode="#,##0.000">
                  <c:v>2.0688930143559463</c:v>
                </c:pt>
                <c:pt idx="10">
                  <c:v>0</c:v>
                </c:pt>
              </c:numCache>
            </c:numRef>
          </c:val>
        </c:ser>
        <c:ser>
          <c:idx val="3"/>
          <c:order val="3"/>
          <c:tx>
            <c:strRef>
              <c:f>Tanzania!$L$6</c:f>
              <c:strCache>
                <c:ptCount val="1"/>
                <c:pt idx="0">
                  <c:v>Distribution services</c:v>
                </c:pt>
              </c:strCache>
            </c:strRef>
          </c:tx>
          <c:spPr>
            <a:solidFill>
              <a:schemeClr val="accent3"/>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Tanzania!$L$7:$L$25</c:f>
              <c:numCache>
                <c:formatCode>General</c:formatCode>
                <c:ptCount val="19"/>
                <c:pt idx="9">
                  <c:v>0</c:v>
                </c:pt>
                <c:pt idx="10" formatCode="#,##0.0">
                  <c:v>2.1240626025641425</c:v>
                </c:pt>
                <c:pt idx="11" formatCode="#,##0.0">
                  <c:v>2.1240626025641425</c:v>
                </c:pt>
                <c:pt idx="12" formatCode="#,##0.0">
                  <c:v>2.1240626025641425</c:v>
                </c:pt>
                <c:pt idx="13">
                  <c:v>0</c:v>
                </c:pt>
              </c:numCache>
            </c:numRef>
          </c:val>
        </c:ser>
        <c:ser>
          <c:idx val="4"/>
          <c:order val="4"/>
          <c:tx>
            <c:strRef>
              <c:f>Tanzania!$M$6</c:f>
              <c:strCache>
                <c:ptCount val="1"/>
                <c:pt idx="0">
                  <c:v>Manufacturing</c:v>
                </c:pt>
              </c:strCache>
            </c:strRef>
          </c:tx>
          <c:spPr>
            <a:solidFill>
              <a:schemeClr val="accent2"/>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Tanzania!$M$7:$M$25</c:f>
              <c:numCache>
                <c:formatCode>General</c:formatCode>
                <c:ptCount val="19"/>
                <c:pt idx="12">
                  <c:v>0</c:v>
                </c:pt>
                <c:pt idx="13" formatCode="#,##0.0">
                  <c:v>3.8297176627719818</c:v>
                </c:pt>
                <c:pt idx="14" formatCode="#,##0.0">
                  <c:v>3.8297176627719818</c:v>
                </c:pt>
                <c:pt idx="15" formatCode="#,##0.0">
                  <c:v>3.8297176627719818</c:v>
                </c:pt>
                <c:pt idx="16">
                  <c:v>0</c:v>
                </c:pt>
              </c:numCache>
            </c:numRef>
          </c:val>
        </c:ser>
        <c:ser>
          <c:idx val="5"/>
          <c:order val="5"/>
          <c:tx>
            <c:strRef>
              <c:f>Tanzania!$N$6</c:f>
              <c:strCache>
                <c:ptCount val="1"/>
                <c:pt idx="0">
                  <c:v>Other industry</c:v>
                </c:pt>
              </c:strCache>
            </c:strRef>
          </c:tx>
          <c:spPr>
            <a:solidFill>
              <a:schemeClr val="bg1">
                <a:lumMod val="65000"/>
              </a:schemeClr>
            </a:solidFill>
          </c:spPr>
          <c:cat>
            <c:numRef>
              <c:f>Tanzania!$H$7:$H$25</c:f>
              <c:numCache>
                <c:formatCode>0.00</c:formatCode>
                <c:ptCount val="19"/>
                <c:pt idx="0">
                  <c:v>0</c:v>
                </c:pt>
                <c:pt idx="1">
                  <c:v>0</c:v>
                </c:pt>
                <c:pt idx="2">
                  <c:v>1.103913689527158</c:v>
                </c:pt>
                <c:pt idx="3">
                  <c:v>2.2078273790543159</c:v>
                </c:pt>
                <c:pt idx="4">
                  <c:v>2.2078273790543159</c:v>
                </c:pt>
                <c:pt idx="5">
                  <c:v>38.917883658219097</c:v>
                </c:pt>
                <c:pt idx="6">
                  <c:v>75.627939937383871</c:v>
                </c:pt>
                <c:pt idx="7">
                  <c:v>75.627939937383871</c:v>
                </c:pt>
                <c:pt idx="8">
                  <c:v>78.726985983012398</c:v>
                </c:pt>
                <c:pt idx="9">
                  <c:v>81.826032028640924</c:v>
                </c:pt>
                <c:pt idx="10">
                  <c:v>81.826032028640924</c:v>
                </c:pt>
                <c:pt idx="11">
                  <c:v>87.828924786551028</c:v>
                </c:pt>
                <c:pt idx="12">
                  <c:v>93.831817544461146</c:v>
                </c:pt>
                <c:pt idx="13">
                  <c:v>93.831817544461146</c:v>
                </c:pt>
                <c:pt idx="14">
                  <c:v>95.162815309889908</c:v>
                </c:pt>
                <c:pt idx="15">
                  <c:v>96.49381307531867</c:v>
                </c:pt>
                <c:pt idx="16">
                  <c:v>96.49381307531867</c:v>
                </c:pt>
                <c:pt idx="17">
                  <c:v>97.995151261538609</c:v>
                </c:pt>
                <c:pt idx="18">
                  <c:v>99.496489447758549</c:v>
                </c:pt>
              </c:numCache>
            </c:numRef>
          </c:cat>
          <c:val>
            <c:numRef>
              <c:f>Tanzania!$N$7:$N$25</c:f>
              <c:numCache>
                <c:formatCode>General</c:formatCode>
                <c:ptCount val="19"/>
                <c:pt idx="15">
                  <c:v>0</c:v>
                </c:pt>
                <c:pt idx="16" formatCode="#,##0.0">
                  <c:v>4.3097120828162012</c:v>
                </c:pt>
                <c:pt idx="17" formatCode="#,##0.0">
                  <c:v>4.3097120828162012</c:v>
                </c:pt>
                <c:pt idx="18" formatCode="#,##0.0">
                  <c:v>4.3097120828162012</c:v>
                </c:pt>
              </c:numCache>
            </c:numRef>
          </c:val>
        </c:ser>
        <c:dLbls>
          <c:showLegendKey val="0"/>
          <c:showVal val="0"/>
          <c:showCatName val="0"/>
          <c:showSerName val="0"/>
          <c:showPercent val="0"/>
          <c:showBubbleSize val="0"/>
        </c:dLbls>
        <c:axId val="252244736"/>
        <c:axId val="252246656"/>
      </c:areaChart>
      <c:dateAx>
        <c:axId val="252244736"/>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52246656"/>
        <c:crosses val="autoZero"/>
        <c:auto val="0"/>
        <c:lblOffset val="100"/>
        <c:baseTimeUnit val="days"/>
        <c:majorUnit val="10"/>
        <c:majorTimeUnit val="days"/>
      </c:dateAx>
      <c:valAx>
        <c:axId val="25224665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224473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Tanzania2!$I$6</c:f>
              <c:strCache>
                <c:ptCount val="1"/>
                <c:pt idx="0">
                  <c:v>Agriculture</c:v>
                </c:pt>
              </c:strCache>
            </c:strRef>
          </c:tx>
          <c:spPr>
            <a:solidFill>
              <a:srgbClr val="13CF44"/>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Tanzania2!$I$7:$I$28</c:f>
              <c:numCache>
                <c:formatCode>#,##0.0</c:formatCode>
                <c:ptCount val="22"/>
                <c:pt idx="0" formatCode="General">
                  <c:v>0</c:v>
                </c:pt>
                <c:pt idx="1">
                  <c:v>0.35536354298737183</c:v>
                </c:pt>
                <c:pt idx="2">
                  <c:v>0.35536354298737183</c:v>
                </c:pt>
                <c:pt idx="3">
                  <c:v>0.35536354298737183</c:v>
                </c:pt>
                <c:pt idx="4" formatCode="General">
                  <c:v>0</c:v>
                </c:pt>
              </c:numCache>
            </c:numRef>
          </c:val>
        </c:ser>
        <c:ser>
          <c:idx val="1"/>
          <c:order val="1"/>
          <c:tx>
            <c:strRef>
              <c:f>Tanzania2!$J$6</c:f>
              <c:strCache>
                <c:ptCount val="1"/>
                <c:pt idx="0">
                  <c:v>Wholesale, retail, hotels</c:v>
                </c:pt>
              </c:strCache>
            </c:strRef>
          </c:tx>
          <c:spPr>
            <a:solidFill>
              <a:srgbClr val="6666FF"/>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Tanzania2!$J$7:$J$28</c:f>
              <c:numCache>
                <c:formatCode>General</c:formatCode>
                <c:ptCount val="22"/>
                <c:pt idx="3">
                  <c:v>0</c:v>
                </c:pt>
                <c:pt idx="4" formatCode="#,##0.000">
                  <c:v>0.99700640259863005</c:v>
                </c:pt>
                <c:pt idx="5" formatCode="#,##0.000">
                  <c:v>0.99700640259863005</c:v>
                </c:pt>
                <c:pt idx="6" formatCode="#,##0.000">
                  <c:v>0.99700640259863005</c:v>
                </c:pt>
                <c:pt idx="7">
                  <c:v>0</c:v>
                </c:pt>
              </c:numCache>
            </c:numRef>
          </c:val>
        </c:ser>
        <c:ser>
          <c:idx val="2"/>
          <c:order val="2"/>
          <c:tx>
            <c:strRef>
              <c:f>Tanzania2!$K$6</c:f>
              <c:strCache>
                <c:ptCount val="1"/>
                <c:pt idx="0">
                  <c:v>Manufacturing</c:v>
                </c:pt>
              </c:strCache>
            </c:strRef>
          </c:tx>
          <c:spPr>
            <a:solidFill>
              <a:srgbClr val="CC6600"/>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Tanzania2!$K$7:$K$28</c:f>
              <c:numCache>
                <c:formatCode>General</c:formatCode>
                <c:ptCount val="22"/>
                <c:pt idx="6">
                  <c:v>0</c:v>
                </c:pt>
                <c:pt idx="7" formatCode="#,##0.000">
                  <c:v>2.4846590100494717</c:v>
                </c:pt>
                <c:pt idx="8" formatCode="#,##0.000">
                  <c:v>2.4846590100494717</c:v>
                </c:pt>
                <c:pt idx="9" formatCode="#,##0.000">
                  <c:v>2.4846590100494717</c:v>
                </c:pt>
                <c:pt idx="10">
                  <c:v>0</c:v>
                </c:pt>
              </c:numCache>
            </c:numRef>
          </c:val>
        </c:ser>
        <c:ser>
          <c:idx val="3"/>
          <c:order val="3"/>
          <c:tx>
            <c:strRef>
              <c:f>Tanzania2!$L$6</c:f>
              <c:strCache>
                <c:ptCount val="1"/>
                <c:pt idx="0">
                  <c:v>Other</c:v>
                </c:pt>
              </c:strCache>
            </c:strRef>
          </c:tx>
          <c:spPr>
            <a:solidFill>
              <a:srgbClr val="FF00FF"/>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Tanzania2!$L$7:$L$28</c:f>
              <c:numCache>
                <c:formatCode>General</c:formatCode>
                <c:ptCount val="22"/>
                <c:pt idx="9">
                  <c:v>0</c:v>
                </c:pt>
                <c:pt idx="10" formatCode="#,##0.0">
                  <c:v>3.0375661240673266</c:v>
                </c:pt>
                <c:pt idx="11" formatCode="#,##0.0">
                  <c:v>3.0375661240673266</c:v>
                </c:pt>
                <c:pt idx="12" formatCode="#,##0.0">
                  <c:v>3.0375661240673266</c:v>
                </c:pt>
                <c:pt idx="13">
                  <c:v>0</c:v>
                </c:pt>
              </c:numCache>
            </c:numRef>
          </c:val>
        </c:ser>
        <c:ser>
          <c:idx val="4"/>
          <c:order val="4"/>
          <c:tx>
            <c:strRef>
              <c:f>Tanzania2!$M$6</c:f>
              <c:strCache>
                <c:ptCount val="1"/>
                <c:pt idx="0">
                  <c:v>Transport, storage, comms</c:v>
                </c:pt>
              </c:strCache>
            </c:strRef>
          </c:tx>
          <c:spPr>
            <a:solidFill>
              <a:srgbClr val="66FFFF"/>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Tanzania2!$M$7:$M$28</c:f>
              <c:numCache>
                <c:formatCode>General</c:formatCode>
                <c:ptCount val="22"/>
                <c:pt idx="12">
                  <c:v>0</c:v>
                </c:pt>
                <c:pt idx="13" formatCode="#,##0.0">
                  <c:v>6.2894886338449272</c:v>
                </c:pt>
                <c:pt idx="14" formatCode="#,##0.0">
                  <c:v>6.2894886338449272</c:v>
                </c:pt>
                <c:pt idx="15" formatCode="#,##0.0">
                  <c:v>6.2894886338449272</c:v>
                </c:pt>
                <c:pt idx="16">
                  <c:v>0</c:v>
                </c:pt>
              </c:numCache>
            </c:numRef>
          </c:val>
        </c:ser>
        <c:ser>
          <c:idx val="5"/>
          <c:order val="5"/>
          <c:tx>
            <c:strRef>
              <c:f>Tanzania2!$N$6</c:f>
              <c:strCache>
                <c:ptCount val="1"/>
                <c:pt idx="0">
                  <c:v>Mining &amp; utilities</c:v>
                </c:pt>
              </c:strCache>
            </c:strRef>
          </c:tx>
          <c:spPr>
            <a:solidFill>
              <a:srgbClr val="000000"/>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Tanzania2!$N$7:$N$28</c:f>
              <c:numCache>
                <c:formatCode>General</c:formatCode>
                <c:ptCount val="22"/>
                <c:pt idx="15">
                  <c:v>0</c:v>
                </c:pt>
                <c:pt idx="16" formatCode="#,##0.0">
                  <c:v>6.3752549781679386</c:v>
                </c:pt>
                <c:pt idx="17" formatCode="#,##0.0">
                  <c:v>6.3752549781679386</c:v>
                </c:pt>
                <c:pt idx="18" formatCode="#,##0.0">
                  <c:v>6.3752549781679386</c:v>
                </c:pt>
                <c:pt idx="19">
                  <c:v>0</c:v>
                </c:pt>
              </c:numCache>
            </c:numRef>
          </c:val>
        </c:ser>
        <c:ser>
          <c:idx val="6"/>
          <c:order val="6"/>
          <c:tx>
            <c:strRef>
              <c:f>Tanzania2!$O$6</c:f>
              <c:strCache>
                <c:ptCount val="1"/>
                <c:pt idx="0">
                  <c:v>Construction</c:v>
                </c:pt>
              </c:strCache>
            </c:strRef>
          </c:tx>
          <c:spPr>
            <a:solidFill>
              <a:srgbClr val="FFFF00"/>
            </a:solidFill>
            <a:ln w="3175">
              <a:solidFill>
                <a:schemeClr val="bg1">
                  <a:lumMod val="50000"/>
                </a:schemeClr>
              </a:solidFill>
            </a:ln>
          </c:spPr>
          <c:cat>
            <c:numRef>
              <c:f>Tanzania2!$H$7:$H$28</c:f>
              <c:numCache>
                <c:formatCode>0.00</c:formatCode>
                <c:ptCount val="22"/>
                <c:pt idx="0">
                  <c:v>0</c:v>
                </c:pt>
                <c:pt idx="1">
                  <c:v>0</c:v>
                </c:pt>
                <c:pt idx="2">
                  <c:v>35.648049683100091</c:v>
                </c:pt>
                <c:pt idx="3">
                  <c:v>71.296099366200181</c:v>
                </c:pt>
                <c:pt idx="4">
                  <c:v>71.296099366200181</c:v>
                </c:pt>
                <c:pt idx="5">
                  <c:v>77.406525160576805</c:v>
                </c:pt>
                <c:pt idx="6">
                  <c:v>83.51695095495343</c:v>
                </c:pt>
                <c:pt idx="7">
                  <c:v>83.51695095495343</c:v>
                </c:pt>
                <c:pt idx="8">
                  <c:v>85.146114254115446</c:v>
                </c:pt>
                <c:pt idx="9">
                  <c:v>86.775277553277476</c:v>
                </c:pt>
                <c:pt idx="10">
                  <c:v>86.775277553277476</c:v>
                </c:pt>
                <c:pt idx="11">
                  <c:v>91.473478242375265</c:v>
                </c:pt>
                <c:pt idx="12">
                  <c:v>96.171678931473053</c:v>
                </c:pt>
                <c:pt idx="13">
                  <c:v>96.171678931473053</c:v>
                </c:pt>
                <c:pt idx="14">
                  <c:v>97.003275341358631</c:v>
                </c:pt>
                <c:pt idx="15">
                  <c:v>97.834871751244208</c:v>
                </c:pt>
                <c:pt idx="16">
                  <c:v>97.834871751244208</c:v>
                </c:pt>
                <c:pt idx="17">
                  <c:v>98.20919647794463</c:v>
                </c:pt>
                <c:pt idx="18">
                  <c:v>98.583521204645038</c:v>
                </c:pt>
                <c:pt idx="19">
                  <c:v>98.583521204645038</c:v>
                </c:pt>
                <c:pt idx="20">
                  <c:v>99.29176060232254</c:v>
                </c:pt>
                <c:pt idx="21">
                  <c:v>100.00000000000003</c:v>
                </c:pt>
              </c:numCache>
            </c:numRef>
          </c:cat>
          <c:val>
            <c:numRef>
              <c:f>Tanzania2!$O$7:$O$28</c:f>
              <c:numCache>
                <c:formatCode>General</c:formatCode>
                <c:ptCount val="22"/>
                <c:pt idx="18">
                  <c:v>0</c:v>
                </c:pt>
                <c:pt idx="19" formatCode="#,##0.0">
                  <c:v>7.4891440227304766</c:v>
                </c:pt>
                <c:pt idx="20" formatCode="#,##0.0">
                  <c:v>7.4891440227304766</c:v>
                </c:pt>
                <c:pt idx="21" formatCode="#,##0.0">
                  <c:v>7.4891440227304766</c:v>
                </c:pt>
              </c:numCache>
            </c:numRef>
          </c:val>
        </c:ser>
        <c:dLbls>
          <c:showLegendKey val="0"/>
          <c:showVal val="0"/>
          <c:showCatName val="0"/>
          <c:showSerName val="0"/>
          <c:showPercent val="0"/>
          <c:showBubbleSize val="0"/>
        </c:dLbls>
        <c:axId val="259495424"/>
        <c:axId val="259497344"/>
      </c:areaChart>
      <c:dateAx>
        <c:axId val="25949542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59497344"/>
        <c:crosses val="autoZero"/>
        <c:auto val="0"/>
        <c:lblOffset val="100"/>
        <c:baseTimeUnit val="days"/>
        <c:majorUnit val="10"/>
        <c:majorTimeUnit val="days"/>
      </c:dateAx>
      <c:valAx>
        <c:axId val="25949734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949542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Manufacturing</a:t>
                    </a:r>
                    <a:endParaRPr lang="en-US"/>
                  </a:p>
                </c:rich>
              </c:tx>
              <c:dLblPos val="b"/>
              <c:showLegendKey val="0"/>
              <c:showVal val="1"/>
              <c:showCatName val="1"/>
              <c:showSerName val="0"/>
              <c:showPercent val="0"/>
              <c:showBubbleSize val="0"/>
            </c:dLbl>
            <c:dLbl>
              <c:idx val="2"/>
              <c:layout/>
              <c:tx>
                <c:rich>
                  <a:bodyPr/>
                  <a:lstStyle/>
                  <a:p>
                    <a:r>
                      <a:rPr lang="en-US" sz="700"/>
                      <a:t>Mining</a:t>
                    </a:r>
                    <a:endParaRPr lang="en-US"/>
                  </a:p>
                </c:rich>
              </c:tx>
              <c:dLblPos val="l"/>
              <c:showLegendKey val="0"/>
              <c:showVal val="1"/>
              <c:showCatName val="1"/>
              <c:showSerName val="0"/>
              <c:showPercent val="0"/>
              <c:showBubbleSize val="0"/>
            </c:dLbl>
            <c:dLbl>
              <c:idx val="3"/>
              <c:layout/>
              <c:tx>
                <c:rich>
                  <a:bodyPr/>
                  <a:lstStyle/>
                  <a:p>
                    <a:r>
                      <a:rPr lang="en-US" sz="700"/>
                      <a:t>Other</a:t>
                    </a:r>
                    <a:r>
                      <a:rPr lang="en-US" sz="700" baseline="0"/>
                      <a:t> non-</a:t>
                    </a:r>
                    <a:br>
                      <a:rPr lang="en-US" sz="700" baseline="0"/>
                    </a:br>
                    <a:r>
                      <a:rPr lang="en-US" sz="700" baseline="0"/>
                      <a:t>market services</a:t>
                    </a:r>
                    <a:endParaRPr lang="en-US"/>
                  </a:p>
                </c:rich>
              </c:tx>
              <c:dLblPos val="t"/>
              <c:showLegendKey val="0"/>
              <c:showVal val="1"/>
              <c:showCatName val="1"/>
              <c:showSerName val="0"/>
              <c:showPercent val="0"/>
              <c:showBubbleSize val="0"/>
            </c:dLbl>
            <c:dLbl>
              <c:idx val="4"/>
              <c:layout/>
              <c:tx>
                <c:rich>
                  <a:bodyPr/>
                  <a:lstStyle/>
                  <a:p>
                    <a:r>
                      <a:rPr lang="en-US" sz="700"/>
                      <a:t>Distribution</a:t>
                    </a:r>
                    <a:endParaRPr lang="en-US"/>
                  </a:p>
                </c:rich>
              </c:tx>
              <c:dLblPos val="l"/>
              <c:showLegendKey val="0"/>
              <c:showVal val="1"/>
              <c:showCatName val="1"/>
              <c:showSerName val="0"/>
              <c:showPercent val="0"/>
              <c:showBubbleSize val="0"/>
            </c:dLbl>
            <c:dLbl>
              <c:idx val="5"/>
              <c:layout/>
              <c:tx>
                <c:rich>
                  <a:bodyPr/>
                  <a:lstStyle/>
                  <a:p>
                    <a:r>
                      <a:rPr lang="en-US" sz="700"/>
                      <a:t>Other industry</a:t>
                    </a:r>
                    <a:endParaRPr lang="en-US"/>
                  </a:p>
                </c:rich>
              </c:tx>
              <c:dLblPos val="t"/>
              <c:showLegendKey val="0"/>
              <c:showVal val="1"/>
              <c:showCatName val="1"/>
              <c:showSerName val="0"/>
              <c:showPercent val="0"/>
              <c:showBubbleSize val="0"/>
            </c:dLbl>
            <c:dLbl>
              <c:idx val="6"/>
              <c:layout/>
              <c:tx>
                <c:rich>
                  <a:bodyPr/>
                  <a:lstStyle/>
                  <a:p>
                    <a:r>
                      <a:rPr lang="en-US" sz="700"/>
                      <a:t>Govt</a:t>
                    </a:r>
                    <a:r>
                      <a:rPr lang="en-US" sz="700" baseline="0"/>
                      <a:t> </a:t>
                    </a:r>
                    <a:br>
                      <a:rPr lang="en-US" sz="700" baseline="0"/>
                    </a:br>
                    <a:r>
                      <a:rPr lang="en-US" sz="700" baseline="0"/>
                      <a:t>services</a:t>
                    </a:r>
                    <a:endParaRPr lang="en-US"/>
                  </a:p>
                </c:rich>
              </c:tx>
              <c:dLblPos val="b"/>
              <c:showLegendKey val="0"/>
              <c:showVal val="1"/>
              <c:showCatName val="1"/>
              <c:showSerName val="0"/>
              <c:showPercent val="0"/>
              <c:showBubbleSize val="0"/>
            </c:dLbl>
            <c:dLbl>
              <c:idx val="7"/>
              <c:layout/>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Ethiopia!$E$7:$E$14</c:f>
              <c:numCache>
                <c:formatCode>#,##0.000</c:formatCode>
                <c:ptCount val="8"/>
                <c:pt idx="0">
                  <c:v>0.75243495526969695</c:v>
                </c:pt>
                <c:pt idx="1">
                  <c:v>0.81497061130651172</c:v>
                </c:pt>
                <c:pt idx="2">
                  <c:v>0.8196615365594766</c:v>
                </c:pt>
                <c:pt idx="3">
                  <c:v>0.8433251579541079</c:v>
                </c:pt>
                <c:pt idx="4">
                  <c:v>0.94932345752515868</c:v>
                </c:pt>
                <c:pt idx="5">
                  <c:v>0.97055809575895968</c:v>
                </c:pt>
                <c:pt idx="6">
                  <c:v>0.99559313056411458</c:v>
                </c:pt>
                <c:pt idx="7">
                  <c:v>1</c:v>
                </c:pt>
              </c:numCache>
            </c:numRef>
          </c:xVal>
          <c:yVal>
            <c:numRef>
              <c:f>Ethiopia!$F$7:$F$14</c:f>
              <c:numCache>
                <c:formatCode>#,##0.0</c:formatCode>
                <c:ptCount val="8"/>
                <c:pt idx="0">
                  <c:v>0.56297537563827982</c:v>
                </c:pt>
                <c:pt idx="1">
                  <c:v>0.82760414072913868</c:v>
                </c:pt>
                <c:pt idx="2">
                  <c:v>1.1898009271393364</c:v>
                </c:pt>
                <c:pt idx="3">
                  <c:v>1.2086315830964955</c:v>
                </c:pt>
                <c:pt idx="4">
                  <c:v>2.3185038208071647</c:v>
                </c:pt>
                <c:pt idx="5">
                  <c:v>3.5475271707952527</c:v>
                </c:pt>
                <c:pt idx="6">
                  <c:v>4.4014082279465576</c:v>
                </c:pt>
                <c:pt idx="7">
                  <c:v>13.429870606114459</c:v>
                </c:pt>
              </c:numCache>
            </c:numRef>
          </c:yVal>
          <c:smooth val="0"/>
        </c:ser>
        <c:dLbls>
          <c:showLegendKey val="0"/>
          <c:showVal val="1"/>
          <c:showCatName val="0"/>
          <c:showSerName val="0"/>
          <c:showPercent val="0"/>
          <c:showBubbleSize val="0"/>
        </c:dLbls>
        <c:axId val="360706816"/>
        <c:axId val="360819712"/>
      </c:scatterChart>
      <c:valAx>
        <c:axId val="360706816"/>
        <c:scaling>
          <c:orientation val="minMax"/>
          <c:max val="1"/>
          <c:min val="0.7500000000000001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60819712"/>
        <c:crosses val="autoZero"/>
        <c:crossBetween val="midCat"/>
      </c:valAx>
      <c:valAx>
        <c:axId val="360819712"/>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360706816"/>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Services</a:t>
                    </a:r>
                    <a:endParaRPr lang="en-US"/>
                  </a:p>
                </c:rich>
              </c:tx>
              <c:dLblPos val="t"/>
              <c:showLegendKey val="0"/>
              <c:showVal val="1"/>
              <c:showCatName val="1"/>
              <c:showSerName val="0"/>
              <c:showPercent val="0"/>
              <c:showBubbleSize val="0"/>
            </c:dLbl>
            <c:dLbl>
              <c:idx val="2"/>
              <c:layout/>
              <c:tx>
                <c:rich>
                  <a:bodyPr/>
                  <a:lstStyle/>
                  <a:p>
                    <a:r>
                      <a:rPr lang="en-US" sz="700"/>
                      <a:t>Industry</a:t>
                    </a:r>
                    <a:endParaRPr lang="en-US"/>
                  </a:p>
                </c:rich>
              </c:tx>
              <c:dLblPos val="t"/>
              <c:showLegendKey val="0"/>
              <c:showVal val="1"/>
              <c:showCatName val="1"/>
              <c:showSerName val="0"/>
              <c:showPercent val="0"/>
              <c:showBubbleSize val="0"/>
            </c:dLbl>
            <c:dLbl>
              <c:idx val="3"/>
              <c:tx>
                <c:rich>
                  <a:bodyPr/>
                  <a:lstStyle/>
                  <a:p>
                    <a:r>
                      <a:rPr lang="en-US" sz="700"/>
                      <a:t>Distribution</a:t>
                    </a:r>
                    <a:endParaRPr lang="en-US"/>
                  </a:p>
                </c:rich>
              </c:tx>
              <c:dLblPos val="t"/>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t"/>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Uganda!$E$7:$E$9</c:f>
              <c:numCache>
                <c:formatCode>#,##0.0</c:formatCode>
                <c:ptCount val="3"/>
                <c:pt idx="0">
                  <c:v>0.65599998474120991</c:v>
                </c:pt>
                <c:pt idx="1">
                  <c:v>0.93999998092651293</c:v>
                </c:pt>
                <c:pt idx="2">
                  <c:v>0.99999998092651299</c:v>
                </c:pt>
              </c:numCache>
            </c:numRef>
          </c:xVal>
          <c:yVal>
            <c:numRef>
              <c:f>Uganda!$F$7:$F$9</c:f>
              <c:numCache>
                <c:formatCode>#,##0.0</c:formatCode>
                <c:ptCount val="3"/>
                <c:pt idx="0">
                  <c:v>0.32223203782006959</c:v>
                </c:pt>
                <c:pt idx="1">
                  <c:v>1.8136307701863106</c:v>
                </c:pt>
                <c:pt idx="2">
                  <c:v>4.5590776048740844</c:v>
                </c:pt>
              </c:numCache>
            </c:numRef>
          </c:yVal>
          <c:smooth val="0"/>
        </c:ser>
        <c:dLbls>
          <c:dLblPos val="t"/>
          <c:showLegendKey val="0"/>
          <c:showVal val="1"/>
          <c:showCatName val="0"/>
          <c:showSerName val="0"/>
          <c:showPercent val="0"/>
          <c:showBubbleSize val="0"/>
        </c:dLbls>
        <c:axId val="252329984"/>
        <c:axId val="252331520"/>
      </c:scatterChart>
      <c:valAx>
        <c:axId val="252329984"/>
        <c:scaling>
          <c:orientation val="minMax"/>
          <c:max val="1"/>
          <c:min val="0.4"/>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2331520"/>
        <c:crosses val="autoZero"/>
        <c:crossBetween val="midCat"/>
      </c:valAx>
      <c:valAx>
        <c:axId val="252331520"/>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52329984"/>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Uganda!$I$6</c:f>
              <c:strCache>
                <c:ptCount val="1"/>
                <c:pt idx="0">
                  <c:v>Agriculture</c:v>
                </c:pt>
              </c:strCache>
            </c:strRef>
          </c:tx>
          <c:spPr>
            <a:solidFill>
              <a:schemeClr val="accent1"/>
            </a:solidFill>
          </c:spPr>
          <c:cat>
            <c:numRef>
              <c:f>Uganda!$H$7:$H$17</c:f>
              <c:numCache>
                <c:formatCode>0.00</c:formatCode>
                <c:ptCount val="11"/>
                <c:pt idx="0">
                  <c:v>0</c:v>
                </c:pt>
                <c:pt idx="1">
                  <c:v>0</c:v>
                </c:pt>
                <c:pt idx="2">
                  <c:v>32.799999237060497</c:v>
                </c:pt>
                <c:pt idx="3">
                  <c:v>65.599998474120994</c:v>
                </c:pt>
                <c:pt idx="4">
                  <c:v>65.599998474120994</c:v>
                </c:pt>
                <c:pt idx="5">
                  <c:v>79.799998283386145</c:v>
                </c:pt>
                <c:pt idx="6">
                  <c:v>93.999998092651296</c:v>
                </c:pt>
                <c:pt idx="7">
                  <c:v>93.999998092651296</c:v>
                </c:pt>
                <c:pt idx="8">
                  <c:v>96.999998092651296</c:v>
                </c:pt>
                <c:pt idx="9">
                  <c:v>99.999998092651296</c:v>
                </c:pt>
                <c:pt idx="10">
                  <c:v>99.999998092651296</c:v>
                </c:pt>
              </c:numCache>
            </c:numRef>
          </c:cat>
          <c:val>
            <c:numRef>
              <c:f>Uganda!$I$7:$I$17</c:f>
              <c:numCache>
                <c:formatCode>#,##0.0</c:formatCode>
                <c:ptCount val="11"/>
                <c:pt idx="0" formatCode="General">
                  <c:v>0</c:v>
                </c:pt>
                <c:pt idx="1">
                  <c:v>0.32223203782006959</c:v>
                </c:pt>
                <c:pt idx="2">
                  <c:v>0.32223203782006959</c:v>
                </c:pt>
                <c:pt idx="3">
                  <c:v>0.32223203782006959</c:v>
                </c:pt>
                <c:pt idx="4" formatCode="General">
                  <c:v>0</c:v>
                </c:pt>
              </c:numCache>
            </c:numRef>
          </c:val>
        </c:ser>
        <c:ser>
          <c:idx val="1"/>
          <c:order val="1"/>
          <c:tx>
            <c:strRef>
              <c:f>Uganda!$J$6</c:f>
              <c:strCache>
                <c:ptCount val="1"/>
                <c:pt idx="0">
                  <c:v>Services</c:v>
                </c:pt>
              </c:strCache>
            </c:strRef>
          </c:tx>
          <c:spPr>
            <a:solidFill>
              <a:schemeClr val="accent6"/>
            </a:solidFill>
          </c:spPr>
          <c:cat>
            <c:numRef>
              <c:f>Uganda!$H$7:$H$17</c:f>
              <c:numCache>
                <c:formatCode>0.00</c:formatCode>
                <c:ptCount val="11"/>
                <c:pt idx="0">
                  <c:v>0</c:v>
                </c:pt>
                <c:pt idx="1">
                  <c:v>0</c:v>
                </c:pt>
                <c:pt idx="2">
                  <c:v>32.799999237060497</c:v>
                </c:pt>
                <c:pt idx="3">
                  <c:v>65.599998474120994</c:v>
                </c:pt>
                <c:pt idx="4">
                  <c:v>65.599998474120994</c:v>
                </c:pt>
                <c:pt idx="5">
                  <c:v>79.799998283386145</c:v>
                </c:pt>
                <c:pt idx="6">
                  <c:v>93.999998092651296</c:v>
                </c:pt>
                <c:pt idx="7">
                  <c:v>93.999998092651296</c:v>
                </c:pt>
                <c:pt idx="8">
                  <c:v>96.999998092651296</c:v>
                </c:pt>
                <c:pt idx="9">
                  <c:v>99.999998092651296</c:v>
                </c:pt>
                <c:pt idx="10">
                  <c:v>99.999998092651296</c:v>
                </c:pt>
              </c:numCache>
            </c:numRef>
          </c:cat>
          <c:val>
            <c:numRef>
              <c:f>Uganda!$J$7:$J$17</c:f>
              <c:numCache>
                <c:formatCode>General</c:formatCode>
                <c:ptCount val="11"/>
                <c:pt idx="3">
                  <c:v>0</c:v>
                </c:pt>
                <c:pt idx="4" formatCode="#,##0.0">
                  <c:v>1.8136307701863106</c:v>
                </c:pt>
                <c:pt idx="5" formatCode="#,##0.0">
                  <c:v>1.8136307701863106</c:v>
                </c:pt>
                <c:pt idx="6" formatCode="#,##0.0">
                  <c:v>1.8136307701863106</c:v>
                </c:pt>
                <c:pt idx="7">
                  <c:v>0</c:v>
                </c:pt>
              </c:numCache>
            </c:numRef>
          </c:val>
        </c:ser>
        <c:ser>
          <c:idx val="2"/>
          <c:order val="2"/>
          <c:tx>
            <c:strRef>
              <c:f>Uganda!$K$6</c:f>
              <c:strCache>
                <c:ptCount val="1"/>
                <c:pt idx="0">
                  <c:v>Industry</c:v>
                </c:pt>
              </c:strCache>
            </c:strRef>
          </c:tx>
          <c:spPr>
            <a:solidFill>
              <a:schemeClr val="bg1">
                <a:lumMod val="75000"/>
              </a:schemeClr>
            </a:solidFill>
          </c:spPr>
          <c:cat>
            <c:numRef>
              <c:f>Uganda!$H$7:$H$17</c:f>
              <c:numCache>
                <c:formatCode>0.00</c:formatCode>
                <c:ptCount val="11"/>
                <c:pt idx="0">
                  <c:v>0</c:v>
                </c:pt>
                <c:pt idx="1">
                  <c:v>0</c:v>
                </c:pt>
                <c:pt idx="2">
                  <c:v>32.799999237060497</c:v>
                </c:pt>
                <c:pt idx="3">
                  <c:v>65.599998474120994</c:v>
                </c:pt>
                <c:pt idx="4">
                  <c:v>65.599998474120994</c:v>
                </c:pt>
                <c:pt idx="5">
                  <c:v>79.799998283386145</c:v>
                </c:pt>
                <c:pt idx="6">
                  <c:v>93.999998092651296</c:v>
                </c:pt>
                <c:pt idx="7">
                  <c:v>93.999998092651296</c:v>
                </c:pt>
                <c:pt idx="8">
                  <c:v>96.999998092651296</c:v>
                </c:pt>
                <c:pt idx="9">
                  <c:v>99.999998092651296</c:v>
                </c:pt>
                <c:pt idx="10">
                  <c:v>99.999998092651296</c:v>
                </c:pt>
              </c:numCache>
            </c:numRef>
          </c:cat>
          <c:val>
            <c:numRef>
              <c:f>Uganda!$K$7:$K$17</c:f>
              <c:numCache>
                <c:formatCode>General</c:formatCode>
                <c:ptCount val="11"/>
                <c:pt idx="6">
                  <c:v>0</c:v>
                </c:pt>
                <c:pt idx="7" formatCode="#,##0.0">
                  <c:v>4.5590776048740844</c:v>
                </c:pt>
                <c:pt idx="8" formatCode="#,##0.0">
                  <c:v>4.5590776048740844</c:v>
                </c:pt>
                <c:pt idx="9" formatCode="#,##0.0">
                  <c:v>4.5590776048740844</c:v>
                </c:pt>
                <c:pt idx="10">
                  <c:v>0</c:v>
                </c:pt>
              </c:numCache>
            </c:numRef>
          </c:val>
        </c:ser>
        <c:dLbls>
          <c:showLegendKey val="0"/>
          <c:showVal val="0"/>
          <c:showCatName val="0"/>
          <c:showSerName val="0"/>
          <c:showPercent val="0"/>
          <c:showBubbleSize val="0"/>
        </c:dLbls>
        <c:axId val="252709504"/>
        <c:axId val="252711680"/>
      </c:areaChart>
      <c:dateAx>
        <c:axId val="25270950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2711680"/>
        <c:crosses val="autoZero"/>
        <c:auto val="0"/>
        <c:lblOffset val="100"/>
        <c:baseTimeUnit val="days"/>
        <c:majorUnit val="10"/>
        <c:majorTimeUnit val="days"/>
      </c:dateAx>
      <c:valAx>
        <c:axId val="25271168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270950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Uganda2!$I$6</c:f>
              <c:strCache>
                <c:ptCount val="1"/>
                <c:pt idx="0">
                  <c:v>Agriculture</c:v>
                </c:pt>
              </c:strCache>
            </c:strRef>
          </c:tx>
          <c:spPr>
            <a:solidFill>
              <a:srgbClr val="13CF44"/>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Uganda2!$I$7:$I$28</c:f>
              <c:numCache>
                <c:formatCode>#,##0.0</c:formatCode>
                <c:ptCount val="22"/>
                <c:pt idx="0" formatCode="General">
                  <c:v>0</c:v>
                </c:pt>
                <c:pt idx="1">
                  <c:v>0.36366336337990623</c:v>
                </c:pt>
                <c:pt idx="2">
                  <c:v>0.36366336337990623</c:v>
                </c:pt>
                <c:pt idx="3">
                  <c:v>0.36366336337990623</c:v>
                </c:pt>
                <c:pt idx="4" formatCode="General">
                  <c:v>0</c:v>
                </c:pt>
              </c:numCache>
            </c:numRef>
          </c:val>
        </c:ser>
        <c:ser>
          <c:idx val="1"/>
          <c:order val="1"/>
          <c:tx>
            <c:strRef>
              <c:f>Uganda2!$J$6</c:f>
              <c:strCache>
                <c:ptCount val="1"/>
                <c:pt idx="0">
                  <c:v>Wholesale, retail, hotels</c:v>
                </c:pt>
              </c:strCache>
            </c:strRef>
          </c:tx>
          <c:spPr>
            <a:solidFill>
              <a:srgbClr val="6666FF"/>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Uganda2!$J$7:$J$28</c:f>
              <c:numCache>
                <c:formatCode>General</c:formatCode>
                <c:ptCount val="22"/>
                <c:pt idx="3">
                  <c:v>0</c:v>
                </c:pt>
                <c:pt idx="4" formatCode="#,##0.000">
                  <c:v>1.2973011968465462</c:v>
                </c:pt>
                <c:pt idx="5" formatCode="#,##0.000">
                  <c:v>1.2973011968465462</c:v>
                </c:pt>
                <c:pt idx="6" formatCode="#,##0.000">
                  <c:v>1.2973011968465462</c:v>
                </c:pt>
                <c:pt idx="7">
                  <c:v>0</c:v>
                </c:pt>
              </c:numCache>
            </c:numRef>
          </c:val>
        </c:ser>
        <c:ser>
          <c:idx val="2"/>
          <c:order val="2"/>
          <c:tx>
            <c:strRef>
              <c:f>Uganda2!$K$6</c:f>
              <c:strCache>
                <c:ptCount val="1"/>
                <c:pt idx="0">
                  <c:v>Manufacturing</c:v>
                </c:pt>
              </c:strCache>
            </c:strRef>
          </c:tx>
          <c:spPr>
            <a:solidFill>
              <a:srgbClr val="CC6600"/>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Uganda2!$K$7:$K$28</c:f>
              <c:numCache>
                <c:formatCode>General</c:formatCode>
                <c:ptCount val="22"/>
                <c:pt idx="6">
                  <c:v>0</c:v>
                </c:pt>
                <c:pt idx="7" formatCode="#,##0.000">
                  <c:v>1.4304165704777951</c:v>
                </c:pt>
                <c:pt idx="8" formatCode="#,##0.000">
                  <c:v>1.4304165704777951</c:v>
                </c:pt>
                <c:pt idx="9" formatCode="#,##0.000">
                  <c:v>1.4304165704777951</c:v>
                </c:pt>
                <c:pt idx="10">
                  <c:v>0</c:v>
                </c:pt>
              </c:numCache>
            </c:numRef>
          </c:val>
        </c:ser>
        <c:ser>
          <c:idx val="3"/>
          <c:order val="3"/>
          <c:tx>
            <c:strRef>
              <c:f>Uganda2!$L$6</c:f>
              <c:strCache>
                <c:ptCount val="1"/>
                <c:pt idx="0">
                  <c:v>Other</c:v>
                </c:pt>
              </c:strCache>
            </c:strRef>
          </c:tx>
          <c:spPr>
            <a:solidFill>
              <a:srgbClr val="FF00FF"/>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Uganda2!$L$7:$L$28</c:f>
              <c:numCache>
                <c:formatCode>General</c:formatCode>
                <c:ptCount val="22"/>
                <c:pt idx="9">
                  <c:v>0</c:v>
                </c:pt>
                <c:pt idx="10" formatCode="#,##0.0">
                  <c:v>1.5828968380081816</c:v>
                </c:pt>
                <c:pt idx="11" formatCode="#,##0.0">
                  <c:v>1.5828968380081816</c:v>
                </c:pt>
                <c:pt idx="12" formatCode="#,##0.0">
                  <c:v>1.5828968380081816</c:v>
                </c:pt>
                <c:pt idx="13">
                  <c:v>0</c:v>
                </c:pt>
              </c:numCache>
            </c:numRef>
          </c:val>
        </c:ser>
        <c:ser>
          <c:idx val="4"/>
          <c:order val="4"/>
          <c:tx>
            <c:strRef>
              <c:f>Uganda2!$M$6</c:f>
              <c:strCache>
                <c:ptCount val="1"/>
                <c:pt idx="0">
                  <c:v>Construction</c:v>
                </c:pt>
              </c:strCache>
            </c:strRef>
          </c:tx>
          <c:spPr>
            <a:solidFill>
              <a:srgbClr val="66FFFF"/>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Uganda2!$M$7:$M$28</c:f>
              <c:numCache>
                <c:formatCode>General</c:formatCode>
                <c:ptCount val="22"/>
                <c:pt idx="12">
                  <c:v>0</c:v>
                </c:pt>
                <c:pt idx="13" formatCode="#,##0.0">
                  <c:v>4.3343429719035536</c:v>
                </c:pt>
                <c:pt idx="14" formatCode="#,##0.0">
                  <c:v>4.3343429719035536</c:v>
                </c:pt>
                <c:pt idx="15" formatCode="#,##0.0">
                  <c:v>4.3343429719035536</c:v>
                </c:pt>
                <c:pt idx="16">
                  <c:v>0</c:v>
                </c:pt>
              </c:numCache>
            </c:numRef>
          </c:val>
        </c:ser>
        <c:ser>
          <c:idx val="5"/>
          <c:order val="5"/>
          <c:tx>
            <c:strRef>
              <c:f>Uganda2!$N$6</c:f>
              <c:strCache>
                <c:ptCount val="1"/>
                <c:pt idx="0">
                  <c:v>Transport, storage, comms</c:v>
                </c:pt>
              </c:strCache>
            </c:strRef>
          </c:tx>
          <c:spPr>
            <a:solidFill>
              <a:srgbClr val="000000"/>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Uganda2!$N$7:$N$28</c:f>
              <c:numCache>
                <c:formatCode>General</c:formatCode>
                <c:ptCount val="22"/>
                <c:pt idx="15">
                  <c:v>0</c:v>
                </c:pt>
                <c:pt idx="16" formatCode="#,##0.0">
                  <c:v>5.7030957585632098</c:v>
                </c:pt>
                <c:pt idx="17" formatCode="#,##0.0">
                  <c:v>5.7030957585632098</c:v>
                </c:pt>
                <c:pt idx="18" formatCode="#,##0.0">
                  <c:v>5.7030957585632098</c:v>
                </c:pt>
                <c:pt idx="19">
                  <c:v>0</c:v>
                </c:pt>
              </c:numCache>
            </c:numRef>
          </c:val>
        </c:ser>
        <c:ser>
          <c:idx val="6"/>
          <c:order val="6"/>
          <c:tx>
            <c:strRef>
              <c:f>Uganda2!$O$6</c:f>
              <c:strCache>
                <c:ptCount val="1"/>
                <c:pt idx="0">
                  <c:v>Mining &amp; utilities</c:v>
                </c:pt>
              </c:strCache>
            </c:strRef>
          </c:tx>
          <c:spPr>
            <a:solidFill>
              <a:srgbClr val="FFFF00"/>
            </a:solidFill>
            <a:ln w="3175">
              <a:solidFill>
                <a:schemeClr val="bg1">
                  <a:lumMod val="50000"/>
                </a:schemeClr>
              </a:solidFill>
            </a:ln>
          </c:spPr>
          <c:cat>
            <c:numRef>
              <c:f>Uganda2!$H$7:$H$28</c:f>
              <c:numCache>
                <c:formatCode>0.00</c:formatCode>
                <c:ptCount val="22"/>
                <c:pt idx="0">
                  <c:v>0</c:v>
                </c:pt>
                <c:pt idx="1">
                  <c:v>0</c:v>
                </c:pt>
                <c:pt idx="2">
                  <c:v>30.120022200638267</c:v>
                </c:pt>
                <c:pt idx="3">
                  <c:v>60.240044401276535</c:v>
                </c:pt>
                <c:pt idx="4">
                  <c:v>60.240044401276535</c:v>
                </c:pt>
                <c:pt idx="5">
                  <c:v>65.890800610517545</c:v>
                </c:pt>
                <c:pt idx="6">
                  <c:v>71.541556819758569</c:v>
                </c:pt>
                <c:pt idx="7">
                  <c:v>71.541556819758569</c:v>
                </c:pt>
                <c:pt idx="8">
                  <c:v>74.368669349243788</c:v>
                </c:pt>
                <c:pt idx="9">
                  <c:v>77.195781878729008</c:v>
                </c:pt>
                <c:pt idx="10">
                  <c:v>77.195781878729008</c:v>
                </c:pt>
                <c:pt idx="11">
                  <c:v>86.176633828222549</c:v>
                </c:pt>
                <c:pt idx="12">
                  <c:v>95.157485777716104</c:v>
                </c:pt>
                <c:pt idx="13">
                  <c:v>95.157485777716104</c:v>
                </c:pt>
                <c:pt idx="14">
                  <c:v>96.069793256556125</c:v>
                </c:pt>
                <c:pt idx="15">
                  <c:v>96.982100735396131</c:v>
                </c:pt>
                <c:pt idx="16">
                  <c:v>96.982100735396131</c:v>
                </c:pt>
                <c:pt idx="17">
                  <c:v>98.29679478285</c:v>
                </c:pt>
                <c:pt idx="18">
                  <c:v>99.61148883030387</c:v>
                </c:pt>
                <c:pt idx="19">
                  <c:v>99.61148883030387</c:v>
                </c:pt>
                <c:pt idx="20">
                  <c:v>99.805744415151935</c:v>
                </c:pt>
                <c:pt idx="21">
                  <c:v>99.999999999999986</c:v>
                </c:pt>
              </c:numCache>
            </c:numRef>
          </c:cat>
          <c:val>
            <c:numRef>
              <c:f>Uganda2!$O$7:$O$28</c:f>
              <c:numCache>
                <c:formatCode>General</c:formatCode>
                <c:ptCount val="22"/>
                <c:pt idx="18">
                  <c:v>0</c:v>
                </c:pt>
                <c:pt idx="19" formatCode="#,##0.0">
                  <c:v>10.315936668938786</c:v>
                </c:pt>
                <c:pt idx="20" formatCode="#,##0.0">
                  <c:v>10.315936668938786</c:v>
                </c:pt>
                <c:pt idx="21" formatCode="#,##0.0">
                  <c:v>10.315936668938786</c:v>
                </c:pt>
              </c:numCache>
            </c:numRef>
          </c:val>
        </c:ser>
        <c:dLbls>
          <c:showLegendKey val="0"/>
          <c:showVal val="0"/>
          <c:showCatName val="0"/>
          <c:showSerName val="0"/>
          <c:showPercent val="0"/>
          <c:showBubbleSize val="0"/>
        </c:dLbls>
        <c:axId val="393222016"/>
        <c:axId val="393248768"/>
      </c:areaChart>
      <c:dateAx>
        <c:axId val="39322201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93248768"/>
        <c:crosses val="autoZero"/>
        <c:auto val="0"/>
        <c:lblOffset val="100"/>
        <c:baseTimeUnit val="days"/>
        <c:majorUnit val="10"/>
        <c:majorTimeUnit val="days"/>
      </c:dateAx>
      <c:valAx>
        <c:axId val="39324876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9322201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t"/>
              <c:showLegendKey val="0"/>
              <c:showVal val="1"/>
              <c:showCatName val="1"/>
              <c:showSerName val="0"/>
              <c:showPercent val="0"/>
              <c:showBubbleSize val="0"/>
            </c:dLbl>
            <c:dLbl>
              <c:idx val="1"/>
              <c:layout/>
              <c:tx>
                <c:rich>
                  <a:bodyPr/>
                  <a:lstStyle/>
                  <a:p>
                    <a:r>
                      <a:rPr lang="en-US" sz="700"/>
                      <a:t>Services</a:t>
                    </a:r>
                    <a:endParaRPr lang="en-US"/>
                  </a:p>
                </c:rich>
              </c:tx>
              <c:dLblPos val="t"/>
              <c:showLegendKey val="0"/>
              <c:showVal val="1"/>
              <c:showCatName val="1"/>
              <c:showSerName val="0"/>
              <c:showPercent val="0"/>
              <c:showBubbleSize val="0"/>
            </c:dLbl>
            <c:dLbl>
              <c:idx val="2"/>
              <c:layout/>
              <c:tx>
                <c:rich>
                  <a:bodyPr/>
                  <a:lstStyle/>
                  <a:p>
                    <a:r>
                      <a:rPr lang="en-US" sz="700"/>
                      <a:t>Industry</a:t>
                    </a:r>
                    <a:endParaRPr lang="en-US"/>
                  </a:p>
                </c:rich>
              </c:tx>
              <c:dLblPos val="t"/>
              <c:showLegendKey val="0"/>
              <c:showVal val="1"/>
              <c:showCatName val="1"/>
              <c:showSerName val="0"/>
              <c:showPercent val="0"/>
              <c:showBubbleSize val="0"/>
            </c:dLbl>
            <c:dLbl>
              <c:idx val="3"/>
              <c:tx>
                <c:rich>
                  <a:bodyPr/>
                  <a:lstStyle/>
                  <a:p>
                    <a:r>
                      <a:rPr lang="en-US" sz="700"/>
                      <a:t>Distribution</a:t>
                    </a:r>
                    <a:endParaRPr lang="en-US"/>
                  </a:p>
                </c:rich>
              </c:tx>
              <c:dLblPos val="t"/>
              <c:showLegendKey val="0"/>
              <c:showVal val="1"/>
              <c:showCatName val="1"/>
              <c:showSerName val="0"/>
              <c:showPercent val="0"/>
              <c:showBubbleSize val="0"/>
            </c:dLbl>
            <c:dLbl>
              <c:idx val="4"/>
              <c:tx>
                <c:rich>
                  <a:bodyPr/>
                  <a:lstStyle/>
                  <a:p>
                    <a:r>
                      <a:rPr lang="en-US" sz="700"/>
                      <a:t>Other non-market services</a:t>
                    </a:r>
                    <a:endParaRPr lang="en-US"/>
                  </a:p>
                </c:rich>
              </c:tx>
              <c:dLblPos val="t"/>
              <c:showLegendKey val="0"/>
              <c:showVal val="1"/>
              <c:showCatName val="1"/>
              <c:showSerName val="0"/>
              <c:showPercent val="0"/>
              <c:showBubbleSize val="0"/>
            </c:dLbl>
            <c:dLbl>
              <c:idx val="5"/>
              <c:tx>
                <c:rich>
                  <a:bodyPr/>
                  <a:lstStyle/>
                  <a:p>
                    <a:r>
                      <a:rPr lang="en-US" sz="700"/>
                      <a:t>Manufacturing</a:t>
                    </a:r>
                    <a:endParaRPr lang="en-US"/>
                  </a:p>
                </c:rich>
              </c:tx>
              <c:dLblPos val="t"/>
              <c:showLegendKey val="0"/>
              <c:showVal val="1"/>
              <c:showCatName val="1"/>
              <c:showSerName val="0"/>
              <c:showPercent val="0"/>
              <c:showBubbleSize val="0"/>
            </c:dLbl>
            <c:dLbl>
              <c:idx val="6"/>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Mining</a:t>
                    </a:r>
                    <a:endParaRPr lang="en-US"/>
                  </a:p>
                </c:rich>
              </c:tx>
              <c:dLblPos val="t"/>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'W. Bank &amp; Gaza'!$E$7:$E$9</c:f>
              <c:numCache>
                <c:formatCode>#,##0.0</c:formatCode>
                <c:ptCount val="3"/>
                <c:pt idx="0">
                  <c:v>0.115</c:v>
                </c:pt>
                <c:pt idx="1">
                  <c:v>0.73700000762939499</c:v>
                </c:pt>
                <c:pt idx="2">
                  <c:v>1</c:v>
                </c:pt>
              </c:numCache>
            </c:numRef>
          </c:xVal>
          <c:yVal>
            <c:numRef>
              <c:f>'W. Bank &amp; Gaza'!$F$7:$F$9</c:f>
              <c:numCache>
                <c:formatCode>#,##0.0</c:formatCode>
                <c:ptCount val="3"/>
                <c:pt idx="0">
                  <c:v>0.52207458936703632</c:v>
                </c:pt>
                <c:pt idx="1">
                  <c:v>1.0377085660693415</c:v>
                </c:pt>
                <c:pt idx="2">
                  <c:v>1.1197973184560757</c:v>
                </c:pt>
              </c:numCache>
            </c:numRef>
          </c:yVal>
          <c:smooth val="0"/>
        </c:ser>
        <c:dLbls>
          <c:dLblPos val="t"/>
          <c:showLegendKey val="0"/>
          <c:showVal val="1"/>
          <c:showCatName val="0"/>
          <c:showSerName val="0"/>
          <c:showPercent val="0"/>
          <c:showBubbleSize val="0"/>
        </c:dLbls>
        <c:axId val="248242560"/>
        <c:axId val="248245632"/>
      </c:scatterChart>
      <c:valAx>
        <c:axId val="248242560"/>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8245632"/>
        <c:crosses val="autoZero"/>
        <c:crossBetween val="midCat"/>
      </c:valAx>
      <c:valAx>
        <c:axId val="248245632"/>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8242560"/>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'W. Bank &amp; Gaza'!$I$6</c:f>
              <c:strCache>
                <c:ptCount val="1"/>
                <c:pt idx="0">
                  <c:v>Agriculture</c:v>
                </c:pt>
              </c:strCache>
            </c:strRef>
          </c:tx>
          <c:spPr>
            <a:solidFill>
              <a:schemeClr val="accent1"/>
            </a:solidFill>
          </c:spPr>
          <c:cat>
            <c:numRef>
              <c:f>'W. Bank &amp; Gaza'!$H$7:$H$17</c:f>
              <c:numCache>
                <c:formatCode>0.00</c:formatCode>
                <c:ptCount val="11"/>
                <c:pt idx="0">
                  <c:v>0</c:v>
                </c:pt>
                <c:pt idx="1">
                  <c:v>0</c:v>
                </c:pt>
                <c:pt idx="2">
                  <c:v>5.75</c:v>
                </c:pt>
                <c:pt idx="3">
                  <c:v>11.5</c:v>
                </c:pt>
                <c:pt idx="4">
                  <c:v>11.5</c:v>
                </c:pt>
                <c:pt idx="5">
                  <c:v>42.600000381469748</c:v>
                </c:pt>
                <c:pt idx="6">
                  <c:v>73.700000762939496</c:v>
                </c:pt>
                <c:pt idx="7">
                  <c:v>73.700000762939496</c:v>
                </c:pt>
                <c:pt idx="8">
                  <c:v>86.850000381469755</c:v>
                </c:pt>
                <c:pt idx="9">
                  <c:v>100</c:v>
                </c:pt>
                <c:pt idx="10">
                  <c:v>100</c:v>
                </c:pt>
              </c:numCache>
            </c:numRef>
          </c:cat>
          <c:val>
            <c:numRef>
              <c:f>'W. Bank &amp; Gaza'!$I$7:$I$17</c:f>
              <c:numCache>
                <c:formatCode>#,##0.0</c:formatCode>
                <c:ptCount val="11"/>
                <c:pt idx="0" formatCode="General">
                  <c:v>0</c:v>
                </c:pt>
                <c:pt idx="1">
                  <c:v>0.52207458936703632</c:v>
                </c:pt>
                <c:pt idx="2">
                  <c:v>0.52207458936703632</c:v>
                </c:pt>
                <c:pt idx="3">
                  <c:v>0.52207458936703632</c:v>
                </c:pt>
                <c:pt idx="4" formatCode="General">
                  <c:v>0</c:v>
                </c:pt>
              </c:numCache>
            </c:numRef>
          </c:val>
        </c:ser>
        <c:ser>
          <c:idx val="1"/>
          <c:order val="1"/>
          <c:tx>
            <c:strRef>
              <c:f>'W. Bank &amp; Gaza'!$J$6</c:f>
              <c:strCache>
                <c:ptCount val="1"/>
                <c:pt idx="0">
                  <c:v>Services</c:v>
                </c:pt>
              </c:strCache>
            </c:strRef>
          </c:tx>
          <c:spPr>
            <a:solidFill>
              <a:schemeClr val="accent6"/>
            </a:solidFill>
          </c:spPr>
          <c:cat>
            <c:numRef>
              <c:f>'W. Bank &amp; Gaza'!$H$7:$H$17</c:f>
              <c:numCache>
                <c:formatCode>0.00</c:formatCode>
                <c:ptCount val="11"/>
                <c:pt idx="0">
                  <c:v>0</c:v>
                </c:pt>
                <c:pt idx="1">
                  <c:v>0</c:v>
                </c:pt>
                <c:pt idx="2">
                  <c:v>5.75</c:v>
                </c:pt>
                <c:pt idx="3">
                  <c:v>11.5</c:v>
                </c:pt>
                <c:pt idx="4">
                  <c:v>11.5</c:v>
                </c:pt>
                <c:pt idx="5">
                  <c:v>42.600000381469748</c:v>
                </c:pt>
                <c:pt idx="6">
                  <c:v>73.700000762939496</c:v>
                </c:pt>
                <c:pt idx="7">
                  <c:v>73.700000762939496</c:v>
                </c:pt>
                <c:pt idx="8">
                  <c:v>86.850000381469755</c:v>
                </c:pt>
                <c:pt idx="9">
                  <c:v>100</c:v>
                </c:pt>
                <c:pt idx="10">
                  <c:v>100</c:v>
                </c:pt>
              </c:numCache>
            </c:numRef>
          </c:cat>
          <c:val>
            <c:numRef>
              <c:f>'W. Bank &amp; Gaza'!$J$7:$J$17</c:f>
              <c:numCache>
                <c:formatCode>General</c:formatCode>
                <c:ptCount val="11"/>
                <c:pt idx="3">
                  <c:v>0</c:v>
                </c:pt>
                <c:pt idx="4" formatCode="#,##0.0">
                  <c:v>1.0377085660693415</c:v>
                </c:pt>
                <c:pt idx="5" formatCode="#,##0.0">
                  <c:v>1.0377085660693415</c:v>
                </c:pt>
                <c:pt idx="6" formatCode="#,##0.0">
                  <c:v>1.0377085660693415</c:v>
                </c:pt>
                <c:pt idx="7">
                  <c:v>0</c:v>
                </c:pt>
              </c:numCache>
            </c:numRef>
          </c:val>
        </c:ser>
        <c:ser>
          <c:idx val="2"/>
          <c:order val="2"/>
          <c:tx>
            <c:strRef>
              <c:f>'W. Bank &amp; Gaza'!$K$6</c:f>
              <c:strCache>
                <c:ptCount val="1"/>
                <c:pt idx="0">
                  <c:v>Industry</c:v>
                </c:pt>
              </c:strCache>
            </c:strRef>
          </c:tx>
          <c:spPr>
            <a:solidFill>
              <a:schemeClr val="bg1">
                <a:lumMod val="75000"/>
              </a:schemeClr>
            </a:solidFill>
          </c:spPr>
          <c:cat>
            <c:numRef>
              <c:f>'W. Bank &amp; Gaza'!$H$7:$H$17</c:f>
              <c:numCache>
                <c:formatCode>0.00</c:formatCode>
                <c:ptCount val="11"/>
                <c:pt idx="0">
                  <c:v>0</c:v>
                </c:pt>
                <c:pt idx="1">
                  <c:v>0</c:v>
                </c:pt>
                <c:pt idx="2">
                  <c:v>5.75</c:v>
                </c:pt>
                <c:pt idx="3">
                  <c:v>11.5</c:v>
                </c:pt>
                <c:pt idx="4">
                  <c:v>11.5</c:v>
                </c:pt>
                <c:pt idx="5">
                  <c:v>42.600000381469748</c:v>
                </c:pt>
                <c:pt idx="6">
                  <c:v>73.700000762939496</c:v>
                </c:pt>
                <c:pt idx="7">
                  <c:v>73.700000762939496</c:v>
                </c:pt>
                <c:pt idx="8">
                  <c:v>86.850000381469755</c:v>
                </c:pt>
                <c:pt idx="9">
                  <c:v>100</c:v>
                </c:pt>
                <c:pt idx="10">
                  <c:v>100</c:v>
                </c:pt>
              </c:numCache>
            </c:numRef>
          </c:cat>
          <c:val>
            <c:numRef>
              <c:f>'W. Bank &amp; Gaza'!$K$7:$K$17</c:f>
              <c:numCache>
                <c:formatCode>General</c:formatCode>
                <c:ptCount val="11"/>
                <c:pt idx="6">
                  <c:v>0</c:v>
                </c:pt>
                <c:pt idx="7" formatCode="#,##0.0">
                  <c:v>1.1197973184560757</c:v>
                </c:pt>
                <c:pt idx="8" formatCode="#,##0.0">
                  <c:v>1.1197973184560757</c:v>
                </c:pt>
                <c:pt idx="9" formatCode="#,##0.0">
                  <c:v>1.1197973184560757</c:v>
                </c:pt>
                <c:pt idx="10">
                  <c:v>0</c:v>
                </c:pt>
              </c:numCache>
            </c:numRef>
          </c:val>
        </c:ser>
        <c:dLbls>
          <c:showLegendKey val="0"/>
          <c:showVal val="0"/>
          <c:showCatName val="0"/>
          <c:showSerName val="0"/>
          <c:showPercent val="0"/>
          <c:showBubbleSize val="0"/>
        </c:dLbls>
        <c:axId val="253055744"/>
        <c:axId val="253057664"/>
      </c:areaChart>
      <c:dateAx>
        <c:axId val="253055744"/>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3057664"/>
        <c:crosses val="autoZero"/>
        <c:auto val="0"/>
        <c:lblOffset val="100"/>
        <c:baseTimeUnit val="days"/>
        <c:majorUnit val="10"/>
        <c:majorTimeUnit val="days"/>
      </c:dateAx>
      <c:valAx>
        <c:axId val="25305766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305574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'W.Bank &amp; Gaza2'!$I$6</c:f>
              <c:strCache>
                <c:ptCount val="1"/>
                <c:pt idx="0">
                  <c:v>Agriculture</c:v>
                </c:pt>
              </c:strCache>
            </c:strRef>
          </c:tx>
          <c:spPr>
            <a:solidFill>
              <a:srgbClr val="13CF44"/>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Gaza2'!$I$7:$I$28</c:f>
              <c:numCache>
                <c:formatCode>#,##0.0</c:formatCode>
                <c:ptCount val="22"/>
                <c:pt idx="0" formatCode="General">
                  <c:v>0</c:v>
                </c:pt>
                <c:pt idx="1">
                  <c:v>0.46242660091733589</c:v>
                </c:pt>
                <c:pt idx="2">
                  <c:v>0.46242660091733589</c:v>
                </c:pt>
                <c:pt idx="3">
                  <c:v>0.46242660091733589</c:v>
                </c:pt>
                <c:pt idx="4" formatCode="General">
                  <c:v>0</c:v>
                </c:pt>
              </c:numCache>
            </c:numRef>
          </c:val>
        </c:ser>
        <c:ser>
          <c:idx val="1"/>
          <c:order val="1"/>
          <c:tx>
            <c:strRef>
              <c:f>'W.Bank &amp; Gaza2'!$J$6</c:f>
              <c:strCache>
                <c:ptCount val="1"/>
                <c:pt idx="0">
                  <c:v>Construction</c:v>
                </c:pt>
              </c:strCache>
            </c:strRef>
          </c:tx>
          <c:spPr>
            <a:solidFill>
              <a:srgbClr val="6666FF"/>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Gaza2'!$J$7:$J$28</c:f>
              <c:numCache>
                <c:formatCode>General</c:formatCode>
                <c:ptCount val="22"/>
                <c:pt idx="3">
                  <c:v>0</c:v>
                </c:pt>
                <c:pt idx="4" formatCode="#,##0.000">
                  <c:v>0.72472077614358388</c:v>
                </c:pt>
                <c:pt idx="5" formatCode="#,##0.000">
                  <c:v>0.72472077614358388</c:v>
                </c:pt>
                <c:pt idx="6" formatCode="#,##0.000">
                  <c:v>0.72472077614358388</c:v>
                </c:pt>
                <c:pt idx="7">
                  <c:v>0</c:v>
                </c:pt>
              </c:numCache>
            </c:numRef>
          </c:val>
        </c:ser>
        <c:ser>
          <c:idx val="2"/>
          <c:order val="2"/>
          <c:tx>
            <c:strRef>
              <c:f>'W.Bank &amp; Gaza2'!$K$6</c:f>
              <c:strCache>
                <c:ptCount val="1"/>
                <c:pt idx="0">
                  <c:v>Other</c:v>
                </c:pt>
              </c:strCache>
            </c:strRef>
          </c:tx>
          <c:spPr>
            <a:solidFill>
              <a:srgbClr val="CC6600"/>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Gaza2'!$K$7:$K$28</c:f>
              <c:numCache>
                <c:formatCode>General</c:formatCode>
                <c:ptCount val="22"/>
                <c:pt idx="6">
                  <c:v>0</c:v>
                </c:pt>
                <c:pt idx="7" formatCode="#,##0.000">
                  <c:v>1.0456515266199127</c:v>
                </c:pt>
                <c:pt idx="8" formatCode="#,##0.000">
                  <c:v>1.0456515266199127</c:v>
                </c:pt>
                <c:pt idx="9" formatCode="#,##0.000">
                  <c:v>1.0456515266199127</c:v>
                </c:pt>
                <c:pt idx="10">
                  <c:v>0</c:v>
                </c:pt>
              </c:numCache>
            </c:numRef>
          </c:val>
        </c:ser>
        <c:ser>
          <c:idx val="3"/>
          <c:order val="3"/>
          <c:tx>
            <c:strRef>
              <c:f>'W.Bank &amp; Gaza2'!$L$6</c:f>
              <c:strCache>
                <c:ptCount val="1"/>
                <c:pt idx="0">
                  <c:v>Wholesale, retail, hotels</c:v>
                </c:pt>
              </c:strCache>
            </c:strRef>
          </c:tx>
          <c:spPr>
            <a:solidFill>
              <a:srgbClr val="FF00FF"/>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Gaza2'!$L$7:$L$28</c:f>
              <c:numCache>
                <c:formatCode>General</c:formatCode>
                <c:ptCount val="22"/>
                <c:pt idx="9">
                  <c:v>0</c:v>
                </c:pt>
                <c:pt idx="10" formatCode="#,##0.0">
                  <c:v>1.1052072157224133</c:v>
                </c:pt>
                <c:pt idx="11" formatCode="#,##0.0">
                  <c:v>1.1052072157224133</c:v>
                </c:pt>
                <c:pt idx="12" formatCode="#,##0.0">
                  <c:v>1.1052072157224133</c:v>
                </c:pt>
                <c:pt idx="13">
                  <c:v>0</c:v>
                </c:pt>
              </c:numCache>
            </c:numRef>
          </c:val>
        </c:ser>
        <c:ser>
          <c:idx val="4"/>
          <c:order val="4"/>
          <c:tx>
            <c:strRef>
              <c:f>'W.Bank &amp; Gaza2'!$M$6</c:f>
              <c:strCache>
                <c:ptCount val="1"/>
                <c:pt idx="0">
                  <c:v>Manufacturing</c:v>
                </c:pt>
              </c:strCache>
            </c:strRef>
          </c:tx>
          <c:spPr>
            <a:solidFill>
              <a:srgbClr val="66FFFF"/>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Gaza2'!$M$7:$M$28</c:f>
              <c:numCache>
                <c:formatCode>General</c:formatCode>
                <c:ptCount val="22"/>
                <c:pt idx="12">
                  <c:v>0</c:v>
                </c:pt>
                <c:pt idx="13" formatCode="#,##0.0">
                  <c:v>1.233471877791138</c:v>
                </c:pt>
                <c:pt idx="14" formatCode="#,##0.0">
                  <c:v>1.233471877791138</c:v>
                </c:pt>
                <c:pt idx="15" formatCode="#,##0.0">
                  <c:v>1.233471877791138</c:v>
                </c:pt>
                <c:pt idx="16">
                  <c:v>0</c:v>
                </c:pt>
              </c:numCache>
            </c:numRef>
          </c:val>
        </c:ser>
        <c:ser>
          <c:idx val="5"/>
          <c:order val="5"/>
          <c:tx>
            <c:strRef>
              <c:f>'W.Bank &amp; Gaza2'!$N$6</c:f>
              <c:strCache>
                <c:ptCount val="1"/>
                <c:pt idx="0">
                  <c:v>Transport, storage, comms</c:v>
                </c:pt>
              </c:strCache>
            </c:strRef>
          </c:tx>
          <c:spPr>
            <a:solidFill>
              <a:srgbClr val="000000"/>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Gaza2'!$N$7:$N$28</c:f>
              <c:numCache>
                <c:formatCode>General</c:formatCode>
                <c:ptCount val="22"/>
                <c:pt idx="15">
                  <c:v>0</c:v>
                </c:pt>
                <c:pt idx="16" formatCode="#,##0.0">
                  <c:v>1.2566754088332048</c:v>
                </c:pt>
                <c:pt idx="17" formatCode="#,##0.0">
                  <c:v>1.2566754088332048</c:v>
                </c:pt>
                <c:pt idx="18" formatCode="#,##0.0">
                  <c:v>1.2566754088332048</c:v>
                </c:pt>
                <c:pt idx="19">
                  <c:v>0</c:v>
                </c:pt>
              </c:numCache>
            </c:numRef>
          </c:val>
        </c:ser>
        <c:ser>
          <c:idx val="6"/>
          <c:order val="6"/>
          <c:tx>
            <c:strRef>
              <c:f>'W.Bank &amp; Gaza2'!$O$6</c:f>
              <c:strCache>
                <c:ptCount val="1"/>
                <c:pt idx="0">
                  <c:v>Mining &amp; utilities</c:v>
                </c:pt>
              </c:strCache>
            </c:strRef>
          </c:tx>
          <c:spPr>
            <a:solidFill>
              <a:srgbClr val="FFFF00"/>
            </a:solidFill>
            <a:ln w="3175">
              <a:solidFill>
                <a:schemeClr val="bg1">
                  <a:lumMod val="50000"/>
                </a:schemeClr>
              </a:solidFill>
            </a:ln>
          </c:spPr>
          <c:cat>
            <c:numRef>
              <c:f>'W.Bank &amp; Gaza2'!$H$7:$H$28</c:f>
              <c:numCache>
                <c:formatCode>0.00</c:formatCode>
                <c:ptCount val="22"/>
                <c:pt idx="0">
                  <c:v>0</c:v>
                </c:pt>
                <c:pt idx="1">
                  <c:v>0</c:v>
                </c:pt>
                <c:pt idx="2">
                  <c:v>5.2631578947368416</c:v>
                </c:pt>
                <c:pt idx="3">
                  <c:v>10.526315789473683</c:v>
                </c:pt>
                <c:pt idx="4">
                  <c:v>10.526315789473683</c:v>
                </c:pt>
                <c:pt idx="5">
                  <c:v>18.298653610771115</c:v>
                </c:pt>
                <c:pt idx="6">
                  <c:v>26.070991432068546</c:v>
                </c:pt>
                <c:pt idx="7">
                  <c:v>26.070991432068546</c:v>
                </c:pt>
                <c:pt idx="8">
                  <c:v>43.635250917992664</c:v>
                </c:pt>
                <c:pt idx="9">
                  <c:v>61.199510403916776</c:v>
                </c:pt>
                <c:pt idx="10">
                  <c:v>61.199510403916776</c:v>
                </c:pt>
                <c:pt idx="11">
                  <c:v>70.99143206854346</c:v>
                </c:pt>
                <c:pt idx="12">
                  <c:v>80.783353733170145</c:v>
                </c:pt>
                <c:pt idx="13">
                  <c:v>80.783353733170145</c:v>
                </c:pt>
                <c:pt idx="14">
                  <c:v>86.597307221542238</c:v>
                </c:pt>
                <c:pt idx="15">
                  <c:v>92.41126070991433</c:v>
                </c:pt>
                <c:pt idx="16">
                  <c:v>92.41126070991433</c:v>
                </c:pt>
                <c:pt idx="17">
                  <c:v>95.654834761321922</c:v>
                </c:pt>
                <c:pt idx="18">
                  <c:v>98.898408812729514</c:v>
                </c:pt>
                <c:pt idx="19">
                  <c:v>98.898408812729514</c:v>
                </c:pt>
                <c:pt idx="20">
                  <c:v>99.449204406364771</c:v>
                </c:pt>
                <c:pt idx="21">
                  <c:v>100.00000000000003</c:v>
                </c:pt>
              </c:numCache>
            </c:numRef>
          </c:cat>
          <c:val>
            <c:numRef>
              <c:f>'W.Bank &amp; Gaza2'!$O$7:$O$28</c:f>
              <c:numCache>
                <c:formatCode>General</c:formatCode>
                <c:ptCount val="22"/>
                <c:pt idx="18">
                  <c:v>0</c:v>
                </c:pt>
                <c:pt idx="19" formatCode="#,##0.0">
                  <c:v>2.7192228930061018</c:v>
                </c:pt>
                <c:pt idx="20" formatCode="#,##0.0">
                  <c:v>2.7192228930061018</c:v>
                </c:pt>
                <c:pt idx="21" formatCode="#,##0.0">
                  <c:v>2.7192228930061018</c:v>
                </c:pt>
              </c:numCache>
            </c:numRef>
          </c:val>
        </c:ser>
        <c:dLbls>
          <c:showLegendKey val="0"/>
          <c:showVal val="0"/>
          <c:showCatName val="0"/>
          <c:showSerName val="0"/>
          <c:showPercent val="0"/>
          <c:showBubbleSize val="0"/>
        </c:dLbls>
        <c:axId val="447256448"/>
        <c:axId val="449064960"/>
      </c:areaChart>
      <c:dateAx>
        <c:axId val="44725644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49064960"/>
        <c:crosses val="autoZero"/>
        <c:auto val="0"/>
        <c:lblOffset val="100"/>
        <c:baseTimeUnit val="days"/>
        <c:majorUnit val="10"/>
        <c:majorTimeUnit val="days"/>
      </c:dateAx>
      <c:valAx>
        <c:axId val="44906496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4725644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Yemen!$I$6</c:f>
              <c:strCache>
                <c:ptCount val="1"/>
                <c:pt idx="0">
                  <c:v>Agriculture</c:v>
                </c:pt>
              </c:strCache>
            </c:strRef>
          </c:tx>
          <c:spPr>
            <a:solidFill>
              <a:srgbClr val="13CF44"/>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Yemen!$I$7:$I$28</c:f>
              <c:numCache>
                <c:formatCode>#,##0.0</c:formatCode>
                <c:ptCount val="22"/>
                <c:pt idx="0" formatCode="General">
                  <c:v>0</c:v>
                </c:pt>
                <c:pt idx="1">
                  <c:v>0.50735182324238692</c:v>
                </c:pt>
                <c:pt idx="2">
                  <c:v>0.50735182324238692</c:v>
                </c:pt>
                <c:pt idx="3">
                  <c:v>0.50735182324238692</c:v>
                </c:pt>
                <c:pt idx="4" formatCode="General">
                  <c:v>0</c:v>
                </c:pt>
              </c:numCache>
            </c:numRef>
          </c:val>
        </c:ser>
        <c:ser>
          <c:idx val="1"/>
          <c:order val="1"/>
          <c:tx>
            <c:strRef>
              <c:f>Yemen!$J$6</c:f>
              <c:strCache>
                <c:ptCount val="1"/>
                <c:pt idx="0">
                  <c:v>Construction</c:v>
                </c:pt>
              </c:strCache>
            </c:strRef>
          </c:tx>
          <c:spPr>
            <a:solidFill>
              <a:srgbClr val="6666FF"/>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Yemen!$J$7:$J$28</c:f>
              <c:numCache>
                <c:formatCode>General</c:formatCode>
                <c:ptCount val="22"/>
                <c:pt idx="3">
                  <c:v>0</c:v>
                </c:pt>
                <c:pt idx="4" formatCode="#,##0.000">
                  <c:v>0.57314710600615371</c:v>
                </c:pt>
                <c:pt idx="5" formatCode="#,##0.000">
                  <c:v>0.57314710600615371</c:v>
                </c:pt>
                <c:pt idx="6" formatCode="#,##0.000">
                  <c:v>0.57314710600615371</c:v>
                </c:pt>
                <c:pt idx="7">
                  <c:v>0</c:v>
                </c:pt>
              </c:numCache>
            </c:numRef>
          </c:val>
        </c:ser>
        <c:ser>
          <c:idx val="2"/>
          <c:order val="2"/>
          <c:tx>
            <c:strRef>
              <c:f>Yemen!$K$6</c:f>
              <c:strCache>
                <c:ptCount val="1"/>
                <c:pt idx="0">
                  <c:v>Other</c:v>
                </c:pt>
              </c:strCache>
            </c:strRef>
          </c:tx>
          <c:spPr>
            <a:solidFill>
              <a:srgbClr val="CC6600"/>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Yemen!$K$7:$K$28</c:f>
              <c:numCache>
                <c:formatCode>General</c:formatCode>
                <c:ptCount val="22"/>
                <c:pt idx="6">
                  <c:v>0</c:v>
                </c:pt>
                <c:pt idx="7" formatCode="#,##0.000">
                  <c:v>0.78954909769318071</c:v>
                </c:pt>
                <c:pt idx="8" formatCode="#,##0.000">
                  <c:v>0.78954909769318071</c:v>
                </c:pt>
                <c:pt idx="9" formatCode="#,##0.000">
                  <c:v>0.78954909769318071</c:v>
                </c:pt>
                <c:pt idx="10">
                  <c:v>0</c:v>
                </c:pt>
              </c:numCache>
            </c:numRef>
          </c:val>
        </c:ser>
        <c:ser>
          <c:idx val="3"/>
          <c:order val="3"/>
          <c:tx>
            <c:strRef>
              <c:f>Yemen!$L$6</c:f>
              <c:strCache>
                <c:ptCount val="1"/>
                <c:pt idx="0">
                  <c:v>Wholesale, retail, hotels</c:v>
                </c:pt>
              </c:strCache>
            </c:strRef>
          </c:tx>
          <c:spPr>
            <a:solidFill>
              <a:srgbClr val="FF00FF"/>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Yemen!$L$7:$L$28</c:f>
              <c:numCache>
                <c:formatCode>General</c:formatCode>
                <c:ptCount val="22"/>
                <c:pt idx="9">
                  <c:v>0</c:v>
                </c:pt>
                <c:pt idx="10" formatCode="#,##0.0">
                  <c:v>0.85428795067347663</c:v>
                </c:pt>
                <c:pt idx="11" formatCode="#,##0.0">
                  <c:v>0.85428795067347663</c:v>
                </c:pt>
                <c:pt idx="12" formatCode="#,##0.0">
                  <c:v>0.85428795067347663</c:v>
                </c:pt>
                <c:pt idx="13">
                  <c:v>0</c:v>
                </c:pt>
              </c:numCache>
            </c:numRef>
          </c:val>
        </c:ser>
        <c:ser>
          <c:idx val="4"/>
          <c:order val="4"/>
          <c:tx>
            <c:strRef>
              <c:f>Yemen!$M$6</c:f>
              <c:strCache>
                <c:ptCount val="1"/>
                <c:pt idx="0">
                  <c:v>Manufacturing</c:v>
                </c:pt>
              </c:strCache>
            </c:strRef>
          </c:tx>
          <c:spPr>
            <a:solidFill>
              <a:srgbClr val="66FFFF"/>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Yemen!$M$7:$M$28</c:f>
              <c:numCache>
                <c:formatCode>General</c:formatCode>
                <c:ptCount val="22"/>
                <c:pt idx="12">
                  <c:v>0</c:v>
                </c:pt>
                <c:pt idx="13" formatCode="#,##0.0">
                  <c:v>0.9679323374658112</c:v>
                </c:pt>
                <c:pt idx="14" formatCode="#,##0.0">
                  <c:v>0.9679323374658112</c:v>
                </c:pt>
                <c:pt idx="15" formatCode="#,##0.0">
                  <c:v>0.9679323374658112</c:v>
                </c:pt>
                <c:pt idx="16">
                  <c:v>0</c:v>
                </c:pt>
              </c:numCache>
            </c:numRef>
          </c:val>
        </c:ser>
        <c:ser>
          <c:idx val="5"/>
          <c:order val="5"/>
          <c:tx>
            <c:strRef>
              <c:f>Yemen!$N$6</c:f>
              <c:strCache>
                <c:ptCount val="1"/>
                <c:pt idx="0">
                  <c:v>Transport, storage, comms</c:v>
                </c:pt>
              </c:strCache>
            </c:strRef>
          </c:tx>
          <c:spPr>
            <a:solidFill>
              <a:srgbClr val="000000"/>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Yemen!$N$7:$N$28</c:f>
              <c:numCache>
                <c:formatCode>General</c:formatCode>
                <c:ptCount val="22"/>
                <c:pt idx="15">
                  <c:v>0</c:v>
                </c:pt>
                <c:pt idx="16" formatCode="#,##0.0">
                  <c:v>2.240263858211323</c:v>
                </c:pt>
                <c:pt idx="17" formatCode="#,##0.0">
                  <c:v>2.240263858211323</c:v>
                </c:pt>
                <c:pt idx="18" formatCode="#,##0.0">
                  <c:v>2.240263858211323</c:v>
                </c:pt>
                <c:pt idx="19">
                  <c:v>0</c:v>
                </c:pt>
              </c:numCache>
            </c:numRef>
          </c:val>
        </c:ser>
        <c:ser>
          <c:idx val="6"/>
          <c:order val="6"/>
          <c:tx>
            <c:strRef>
              <c:f>Yemen!$O$6</c:f>
              <c:strCache>
                <c:ptCount val="1"/>
                <c:pt idx="0">
                  <c:v>Mining &amp; utilities</c:v>
                </c:pt>
              </c:strCache>
            </c:strRef>
          </c:tx>
          <c:spPr>
            <a:solidFill>
              <a:srgbClr val="FFFF00"/>
            </a:solidFill>
            <a:ln w="3175">
              <a:solidFill>
                <a:schemeClr val="bg1">
                  <a:lumMod val="50000"/>
                </a:schemeClr>
              </a:solidFill>
            </a:ln>
          </c:spPr>
          <c:cat>
            <c:numRef>
              <c:f>Yemen!$H$7:$H$28</c:f>
              <c:numCache>
                <c:formatCode>0.00</c:formatCode>
                <c:ptCount val="22"/>
                <c:pt idx="0">
                  <c:v>0</c:v>
                </c:pt>
                <c:pt idx="1">
                  <c:v>0</c:v>
                </c:pt>
                <c:pt idx="2">
                  <c:v>13.100920559154449</c:v>
                </c:pt>
                <c:pt idx="3">
                  <c:v>26.201841118308899</c:v>
                </c:pt>
                <c:pt idx="4">
                  <c:v>26.201841118308899</c:v>
                </c:pt>
                <c:pt idx="5">
                  <c:v>31.04330037504262</c:v>
                </c:pt>
                <c:pt idx="6">
                  <c:v>35.88475963177634</c:v>
                </c:pt>
                <c:pt idx="7">
                  <c:v>35.88475963177634</c:v>
                </c:pt>
                <c:pt idx="8">
                  <c:v>49.548244118649848</c:v>
                </c:pt>
                <c:pt idx="9">
                  <c:v>63.211728605523355</c:v>
                </c:pt>
                <c:pt idx="10">
                  <c:v>63.211728605523355</c:v>
                </c:pt>
                <c:pt idx="11">
                  <c:v>74.130583020797815</c:v>
                </c:pt>
                <c:pt idx="12">
                  <c:v>85.049437436072282</c:v>
                </c:pt>
                <c:pt idx="13">
                  <c:v>85.049437436072282</c:v>
                </c:pt>
                <c:pt idx="14">
                  <c:v>88.569723832253658</c:v>
                </c:pt>
                <c:pt idx="15">
                  <c:v>92.090010228435048</c:v>
                </c:pt>
                <c:pt idx="16">
                  <c:v>92.090010228435048</c:v>
                </c:pt>
                <c:pt idx="17">
                  <c:v>95.192635526764406</c:v>
                </c:pt>
                <c:pt idx="18">
                  <c:v>98.295260825093749</c:v>
                </c:pt>
                <c:pt idx="19">
                  <c:v>98.295260825093749</c:v>
                </c:pt>
                <c:pt idx="20">
                  <c:v>99.147630412546874</c:v>
                </c:pt>
                <c:pt idx="21">
                  <c:v>100</c:v>
                </c:pt>
              </c:numCache>
            </c:numRef>
          </c:cat>
          <c:val>
            <c:numRef>
              <c:f>Yemen!$O$7:$O$28</c:f>
              <c:numCache>
                <c:formatCode>General</c:formatCode>
                <c:ptCount val="22"/>
                <c:pt idx="18">
                  <c:v>0</c:v>
                </c:pt>
                <c:pt idx="19" formatCode="#,##0.0">
                  <c:v>11.854505232877628</c:v>
                </c:pt>
                <c:pt idx="20" formatCode="#,##0.0">
                  <c:v>11.854505232877628</c:v>
                </c:pt>
                <c:pt idx="21" formatCode="#,##0.0">
                  <c:v>11.854505232877628</c:v>
                </c:pt>
              </c:numCache>
            </c:numRef>
          </c:val>
        </c:ser>
        <c:dLbls>
          <c:showLegendKey val="0"/>
          <c:showVal val="0"/>
          <c:showCatName val="0"/>
          <c:showSerName val="0"/>
          <c:showPercent val="0"/>
          <c:showBubbleSize val="0"/>
        </c:dLbls>
        <c:axId val="484941184"/>
        <c:axId val="484947456"/>
      </c:areaChart>
      <c:dateAx>
        <c:axId val="484941184"/>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484947456"/>
        <c:crosses val="autoZero"/>
        <c:auto val="0"/>
        <c:lblOffset val="100"/>
        <c:baseTimeUnit val="days"/>
        <c:majorUnit val="10"/>
        <c:majorTimeUnit val="days"/>
      </c:dateAx>
      <c:valAx>
        <c:axId val="48494745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484941184"/>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Agriculture</a:t>
                    </a:r>
                    <a:endParaRPr lang="en-US"/>
                  </a:p>
                </c:rich>
              </c:tx>
              <c:dLblPos val="r"/>
              <c:showLegendKey val="0"/>
              <c:showVal val="1"/>
              <c:showCatName val="1"/>
              <c:showSerName val="0"/>
              <c:showPercent val="0"/>
              <c:showBubbleSize val="0"/>
            </c:dLbl>
            <c:dLbl>
              <c:idx val="1"/>
              <c:layout/>
              <c:tx>
                <c:rich>
                  <a:bodyPr/>
                  <a:lstStyle/>
                  <a:p>
                    <a:r>
                      <a:rPr lang="en-US" sz="700"/>
                      <a:t>Mining</a:t>
                    </a:r>
                    <a:endParaRPr lang="en-US"/>
                  </a:p>
                </c:rich>
              </c:tx>
              <c:dLblPos val="l"/>
              <c:showLegendKey val="0"/>
              <c:showVal val="1"/>
              <c:showCatName val="1"/>
              <c:showSerName val="0"/>
              <c:showPercent val="0"/>
              <c:showBubbleSize val="0"/>
            </c:dLbl>
            <c:dLbl>
              <c:idx val="2"/>
              <c:layout/>
              <c:tx>
                <c:rich>
                  <a:bodyPr/>
                  <a:lstStyle/>
                  <a:p>
                    <a:r>
                      <a:rPr lang="en-US" sz="700"/>
                      <a:t>Non-market services</a:t>
                    </a:r>
                    <a:endParaRPr lang="en-US"/>
                  </a:p>
                </c:rich>
              </c:tx>
              <c:dLblPos val="r"/>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Manufacturing</a:t>
                    </a:r>
                    <a:endParaRPr lang="en-US"/>
                  </a:p>
                </c:rich>
              </c:tx>
              <c:dLblPos val="l"/>
              <c:showLegendKey val="0"/>
              <c:showVal val="1"/>
              <c:showCatName val="1"/>
              <c:showSerName val="0"/>
              <c:showPercent val="0"/>
              <c:showBubbleSize val="0"/>
            </c:dLbl>
            <c:dLbl>
              <c:idx val="5"/>
              <c:layout/>
              <c:tx>
                <c:rich>
                  <a:bodyPr/>
                  <a:lstStyle/>
                  <a:p>
                    <a:r>
                      <a:rPr lang="en-US" sz="700"/>
                      <a:t>Other industry</a:t>
                    </a:r>
                    <a:endParaRPr lang="en-US"/>
                  </a:p>
                </c:rich>
              </c:tx>
              <c:dLblPos val="l"/>
              <c:showLegendKey val="0"/>
              <c:showVal val="1"/>
              <c:showCatName val="1"/>
              <c:showSerName val="0"/>
              <c:showPercent val="0"/>
              <c:showBubbleSize val="0"/>
            </c:dLbl>
            <c:dLbl>
              <c:idx val="6"/>
              <c:layout/>
              <c:tx>
                <c:rich>
                  <a:bodyPr/>
                  <a:lstStyle/>
                  <a:p>
                    <a:r>
                      <a:rPr lang="en-US" sz="700"/>
                      <a:t>FInance &amp; business</a:t>
                    </a:r>
                    <a:endParaRPr lang="en-US"/>
                  </a:p>
                </c:rich>
              </c:tx>
              <c:dLblPos val="t"/>
              <c:showLegendKey val="0"/>
              <c:showVal val="1"/>
              <c:showCatName val="1"/>
              <c:showSerName val="0"/>
              <c:showPercent val="0"/>
              <c:showBubbleSize val="0"/>
            </c:dLbl>
            <c:dLbl>
              <c:idx val="7"/>
              <c:tx>
                <c:rich>
                  <a:bodyPr/>
                  <a:lstStyle/>
                  <a:p>
                    <a:r>
                      <a:rPr lang="en-US" sz="700"/>
                      <a:t>Finance &amp; business</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Zambia!$E$7:$E$13</c:f>
              <c:numCache>
                <c:formatCode>#,##0.000</c:formatCode>
                <c:ptCount val="7"/>
                <c:pt idx="0">
                  <c:v>0.72827401430741678</c:v>
                </c:pt>
                <c:pt idx="1">
                  <c:v>0.75193741295771477</c:v>
                </c:pt>
                <c:pt idx="2">
                  <c:v>0.81659343949436847</c:v>
                </c:pt>
                <c:pt idx="3">
                  <c:v>0.93798411252630487</c:v>
                </c:pt>
                <c:pt idx="4">
                  <c:v>0.97090255603892239</c:v>
                </c:pt>
                <c:pt idx="5">
                  <c:v>0.98906898952358013</c:v>
                </c:pt>
                <c:pt idx="6">
                  <c:v>1</c:v>
                </c:pt>
              </c:numCache>
            </c:numRef>
          </c:xVal>
          <c:yVal>
            <c:numRef>
              <c:f>Zambia!$F$7:$F$13</c:f>
              <c:numCache>
                <c:formatCode>#,##0.0</c:formatCode>
                <c:ptCount val="7"/>
                <c:pt idx="0">
                  <c:v>0.27412841655208475</c:v>
                </c:pt>
                <c:pt idx="1">
                  <c:v>1.6978679570792439</c:v>
                </c:pt>
                <c:pt idx="2">
                  <c:v>1.8018951564096488</c:v>
                </c:pt>
                <c:pt idx="3">
                  <c:v>2.1864822692201518</c:v>
                </c:pt>
                <c:pt idx="4">
                  <c:v>3.0354410200832205</c:v>
                </c:pt>
                <c:pt idx="5">
                  <c:v>9.3041407367908864</c:v>
                </c:pt>
                <c:pt idx="6">
                  <c:v>10.00045592210699</c:v>
                </c:pt>
              </c:numCache>
            </c:numRef>
          </c:yVal>
          <c:smooth val="0"/>
        </c:ser>
        <c:dLbls>
          <c:showLegendKey val="0"/>
          <c:showVal val="1"/>
          <c:showCatName val="0"/>
          <c:showSerName val="0"/>
          <c:showPercent val="0"/>
          <c:showBubbleSize val="0"/>
        </c:dLbls>
        <c:axId val="248254464"/>
        <c:axId val="248256000"/>
      </c:scatterChart>
      <c:valAx>
        <c:axId val="248254464"/>
        <c:scaling>
          <c:orientation val="minMax"/>
          <c:max val="1"/>
          <c:min val="0.70000000000000007"/>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48256000"/>
        <c:crosses val="autoZero"/>
        <c:crossBetween val="midCat"/>
      </c:valAx>
      <c:valAx>
        <c:axId val="248256000"/>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248254464"/>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Zambia!$I$6</c:f>
              <c:strCache>
                <c:ptCount val="1"/>
                <c:pt idx="0">
                  <c:v>Agriculture</c:v>
                </c:pt>
              </c:strCache>
            </c:strRef>
          </c:tx>
          <c:spPr>
            <a:solidFill>
              <a:schemeClr val="accent1"/>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Zambia!$I$7:$I$29</c:f>
              <c:numCache>
                <c:formatCode>#,##0.0</c:formatCode>
                <c:ptCount val="23"/>
                <c:pt idx="0" formatCode="General">
                  <c:v>0</c:v>
                </c:pt>
                <c:pt idx="1">
                  <c:v>0.27412841655208475</c:v>
                </c:pt>
                <c:pt idx="2">
                  <c:v>0.27412841655208475</c:v>
                </c:pt>
                <c:pt idx="3">
                  <c:v>0.27412841655208475</c:v>
                </c:pt>
                <c:pt idx="4" formatCode="General">
                  <c:v>0</c:v>
                </c:pt>
              </c:numCache>
            </c:numRef>
          </c:val>
        </c:ser>
        <c:ser>
          <c:idx val="1"/>
          <c:order val="1"/>
          <c:tx>
            <c:strRef>
              <c:f>Zambia!$J$6</c:f>
              <c:strCache>
                <c:ptCount val="1"/>
                <c:pt idx="0">
                  <c:v>Mining</c:v>
                </c:pt>
              </c:strCache>
            </c:strRef>
          </c:tx>
          <c:spPr>
            <a:solidFill>
              <a:schemeClr val="accent3">
                <a:lumMod val="25000"/>
              </a:schemeClr>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Zambia!$J$7:$J$29</c:f>
              <c:numCache>
                <c:formatCode>General</c:formatCode>
                <c:ptCount val="23"/>
                <c:pt idx="3">
                  <c:v>0</c:v>
                </c:pt>
                <c:pt idx="4" formatCode="#,##0.000">
                  <c:v>1.6978679570792439</c:v>
                </c:pt>
                <c:pt idx="5" formatCode="#,##0.000">
                  <c:v>1.6978679570792439</c:v>
                </c:pt>
                <c:pt idx="6" formatCode="#,##0.000">
                  <c:v>1.6978679570792439</c:v>
                </c:pt>
                <c:pt idx="7">
                  <c:v>0</c:v>
                </c:pt>
              </c:numCache>
            </c:numRef>
          </c:val>
        </c:ser>
        <c:ser>
          <c:idx val="2"/>
          <c:order val="2"/>
          <c:tx>
            <c:strRef>
              <c:f>Zambia!$K$6</c:f>
              <c:strCache>
                <c:ptCount val="1"/>
                <c:pt idx="0">
                  <c:v>Non-market services</c:v>
                </c:pt>
              </c:strCache>
            </c:strRef>
          </c:tx>
          <c:spPr>
            <a:solidFill>
              <a:schemeClr val="accent5">
                <a:lumMod val="50000"/>
              </a:schemeClr>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Zambia!$K$7:$K$29</c:f>
              <c:numCache>
                <c:formatCode>General</c:formatCode>
                <c:ptCount val="23"/>
                <c:pt idx="6">
                  <c:v>0</c:v>
                </c:pt>
                <c:pt idx="7" formatCode="#,##0.000">
                  <c:v>1.8018951564096488</c:v>
                </c:pt>
                <c:pt idx="8" formatCode="#,##0.000">
                  <c:v>1.8018951564096488</c:v>
                </c:pt>
                <c:pt idx="9" formatCode="#,##0.000">
                  <c:v>1.8018951564096488</c:v>
                </c:pt>
                <c:pt idx="10">
                  <c:v>0</c:v>
                </c:pt>
              </c:numCache>
            </c:numRef>
          </c:val>
        </c:ser>
        <c:ser>
          <c:idx val="3"/>
          <c:order val="3"/>
          <c:tx>
            <c:strRef>
              <c:f>Zambia!$L$6</c:f>
              <c:strCache>
                <c:ptCount val="1"/>
                <c:pt idx="0">
                  <c:v>Distribution services</c:v>
                </c:pt>
              </c:strCache>
            </c:strRef>
          </c:tx>
          <c:spPr>
            <a:solidFill>
              <a:schemeClr val="accent3"/>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Zambia!$L$7:$L$29</c:f>
              <c:numCache>
                <c:formatCode>General</c:formatCode>
                <c:ptCount val="23"/>
                <c:pt idx="9">
                  <c:v>0</c:v>
                </c:pt>
                <c:pt idx="10" formatCode="#,##0.0">
                  <c:v>2.1864822692201518</c:v>
                </c:pt>
                <c:pt idx="11" formatCode="#,##0.0">
                  <c:v>2.1864822692201518</c:v>
                </c:pt>
                <c:pt idx="12" formatCode="#,##0.0">
                  <c:v>2.1864822692201518</c:v>
                </c:pt>
                <c:pt idx="13">
                  <c:v>0</c:v>
                </c:pt>
              </c:numCache>
            </c:numRef>
          </c:val>
        </c:ser>
        <c:ser>
          <c:idx val="4"/>
          <c:order val="4"/>
          <c:tx>
            <c:strRef>
              <c:f>Zambia!$M$6</c:f>
              <c:strCache>
                <c:ptCount val="1"/>
                <c:pt idx="0">
                  <c:v>Manufacturing</c:v>
                </c:pt>
              </c:strCache>
            </c:strRef>
          </c:tx>
          <c:spPr>
            <a:solidFill>
              <a:schemeClr val="accent2"/>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Zambia!$M$7:$M$29</c:f>
              <c:numCache>
                <c:formatCode>General</c:formatCode>
                <c:ptCount val="23"/>
                <c:pt idx="12">
                  <c:v>0</c:v>
                </c:pt>
                <c:pt idx="13" formatCode="#,##0.0">
                  <c:v>3.0354410200832205</c:v>
                </c:pt>
                <c:pt idx="14" formatCode="#,##0.0">
                  <c:v>3.0354410200832205</c:v>
                </c:pt>
                <c:pt idx="15" formatCode="#,##0.0">
                  <c:v>3.0354410200832205</c:v>
                </c:pt>
                <c:pt idx="16">
                  <c:v>0</c:v>
                </c:pt>
              </c:numCache>
            </c:numRef>
          </c:val>
        </c:ser>
        <c:ser>
          <c:idx val="5"/>
          <c:order val="5"/>
          <c:tx>
            <c:strRef>
              <c:f>Zambia!$N$6</c:f>
              <c:strCache>
                <c:ptCount val="1"/>
                <c:pt idx="0">
                  <c:v>Other industry</c:v>
                </c:pt>
              </c:strCache>
            </c:strRef>
          </c:tx>
          <c:spPr>
            <a:solidFill>
              <a:schemeClr val="bg1">
                <a:lumMod val="65000"/>
              </a:schemeClr>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Zambia!$N$7:$N$29</c:f>
              <c:numCache>
                <c:formatCode>General</c:formatCode>
                <c:ptCount val="23"/>
                <c:pt idx="15">
                  <c:v>0</c:v>
                </c:pt>
                <c:pt idx="16" formatCode="#,##0.0">
                  <c:v>9.3041407367908864</c:v>
                </c:pt>
                <c:pt idx="17" formatCode="#,##0.0">
                  <c:v>9.3041407367908864</c:v>
                </c:pt>
                <c:pt idx="18" formatCode="#,##0.0">
                  <c:v>9.3041407367908864</c:v>
                </c:pt>
                <c:pt idx="19">
                  <c:v>0</c:v>
                </c:pt>
              </c:numCache>
            </c:numRef>
          </c:val>
        </c:ser>
        <c:ser>
          <c:idx val="6"/>
          <c:order val="6"/>
          <c:tx>
            <c:strRef>
              <c:f>Zambia!$O$6</c:f>
              <c:strCache>
                <c:ptCount val="1"/>
                <c:pt idx="0">
                  <c:v>Finance and business services</c:v>
                </c:pt>
              </c:strCache>
            </c:strRef>
          </c:tx>
          <c:spPr>
            <a:solidFill>
              <a:schemeClr val="accent5"/>
            </a:solidFill>
          </c:spPr>
          <c:cat>
            <c:numRef>
              <c:f>Zambia!$H$7:$H$29</c:f>
              <c:numCache>
                <c:formatCode>0.00</c:formatCode>
                <c:ptCount val="23"/>
                <c:pt idx="0">
                  <c:v>0</c:v>
                </c:pt>
                <c:pt idx="1">
                  <c:v>0</c:v>
                </c:pt>
                <c:pt idx="2">
                  <c:v>36.413700715370837</c:v>
                </c:pt>
                <c:pt idx="3">
                  <c:v>72.827401430741673</c:v>
                </c:pt>
                <c:pt idx="4">
                  <c:v>72.827401430741673</c:v>
                </c:pt>
                <c:pt idx="5">
                  <c:v>74.010571363256574</c:v>
                </c:pt>
                <c:pt idx="6">
                  <c:v>75.193741295771474</c:v>
                </c:pt>
                <c:pt idx="7">
                  <c:v>75.193741295771474</c:v>
                </c:pt>
                <c:pt idx="8">
                  <c:v>78.42654262260416</c:v>
                </c:pt>
                <c:pt idx="9">
                  <c:v>81.659343949436845</c:v>
                </c:pt>
                <c:pt idx="10">
                  <c:v>81.659343949436845</c:v>
                </c:pt>
                <c:pt idx="11">
                  <c:v>87.728877601033673</c:v>
                </c:pt>
                <c:pt idx="12">
                  <c:v>93.798411252630487</c:v>
                </c:pt>
                <c:pt idx="13">
                  <c:v>93.798411252630487</c:v>
                </c:pt>
                <c:pt idx="14">
                  <c:v>95.444333428261359</c:v>
                </c:pt>
                <c:pt idx="15">
                  <c:v>97.090255603892246</c:v>
                </c:pt>
                <c:pt idx="16">
                  <c:v>97.090255603892246</c:v>
                </c:pt>
                <c:pt idx="17">
                  <c:v>97.99857727812514</c:v>
                </c:pt>
                <c:pt idx="18">
                  <c:v>98.90689895235802</c:v>
                </c:pt>
                <c:pt idx="19">
                  <c:v>98.90689895235802</c:v>
                </c:pt>
                <c:pt idx="20">
                  <c:v>99.453449476179003</c:v>
                </c:pt>
                <c:pt idx="21">
                  <c:v>100</c:v>
                </c:pt>
                <c:pt idx="22">
                  <c:v>100</c:v>
                </c:pt>
              </c:numCache>
            </c:numRef>
          </c:cat>
          <c:val>
            <c:numRef>
              <c:f>Zambia!$O$7:$O$29</c:f>
              <c:numCache>
                <c:formatCode>General</c:formatCode>
                <c:ptCount val="23"/>
                <c:pt idx="18">
                  <c:v>0</c:v>
                </c:pt>
                <c:pt idx="19" formatCode="#,##0.0">
                  <c:v>10.00045592210699</c:v>
                </c:pt>
                <c:pt idx="20" formatCode="#,##0.0">
                  <c:v>10.00045592210699</c:v>
                </c:pt>
                <c:pt idx="21" formatCode="#,##0.0">
                  <c:v>10.00045592210699</c:v>
                </c:pt>
                <c:pt idx="22">
                  <c:v>0</c:v>
                </c:pt>
              </c:numCache>
            </c:numRef>
          </c:val>
        </c:ser>
        <c:dLbls>
          <c:showLegendKey val="0"/>
          <c:showVal val="0"/>
          <c:showCatName val="0"/>
          <c:showSerName val="0"/>
          <c:showPercent val="0"/>
          <c:showBubbleSize val="0"/>
        </c:dLbls>
        <c:axId val="253713792"/>
        <c:axId val="253720064"/>
      </c:areaChart>
      <c:dateAx>
        <c:axId val="253713792"/>
        <c:scaling>
          <c:orientation val="minMax"/>
          <c:max val="100"/>
        </c:scaling>
        <c:delete val="0"/>
        <c:axPos val="b"/>
        <c:title>
          <c:tx>
            <c:rich>
              <a:bodyPr/>
              <a:lstStyle/>
              <a:p>
                <a:pPr>
                  <a:defRPr b="0"/>
                </a:pPr>
                <a:r>
                  <a:rPr lang="en-GB" b="0"/>
                  <a:t>Cumulative share of persons engaged (%)</a:t>
                </a:r>
              </a:p>
            </c:rich>
          </c:tx>
          <c:layout/>
          <c:overlay val="0"/>
        </c:title>
        <c:numFmt formatCode="0" sourceLinked="0"/>
        <c:majorTickMark val="out"/>
        <c:minorTickMark val="none"/>
        <c:tickLblPos val="nextTo"/>
        <c:crossAx val="253720064"/>
        <c:crosses val="autoZero"/>
        <c:auto val="0"/>
        <c:lblOffset val="100"/>
        <c:baseTimeUnit val="days"/>
        <c:majorUnit val="10"/>
        <c:majorTimeUnit val="days"/>
      </c:dateAx>
      <c:valAx>
        <c:axId val="253720064"/>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3713792"/>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Zambia2!$I$6</c:f>
              <c:strCache>
                <c:ptCount val="1"/>
                <c:pt idx="0">
                  <c:v>Agriculture</c:v>
                </c:pt>
              </c:strCache>
            </c:strRef>
          </c:tx>
          <c:spPr>
            <a:solidFill>
              <a:srgbClr val="13CF44"/>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Zambia2!$I$7:$I$28</c:f>
              <c:numCache>
                <c:formatCode>#,##0.0</c:formatCode>
                <c:ptCount val="22"/>
                <c:pt idx="0" formatCode="General">
                  <c:v>0</c:v>
                </c:pt>
                <c:pt idx="1">
                  <c:v>0.30850688647828889</c:v>
                </c:pt>
                <c:pt idx="2">
                  <c:v>0.30850688647828889</c:v>
                </c:pt>
                <c:pt idx="3">
                  <c:v>0.30850688647828889</c:v>
                </c:pt>
                <c:pt idx="4" formatCode="General">
                  <c:v>0</c:v>
                </c:pt>
              </c:numCache>
            </c:numRef>
          </c:val>
        </c:ser>
        <c:ser>
          <c:idx val="1"/>
          <c:order val="1"/>
          <c:tx>
            <c:strRef>
              <c:f>Zambia2!$J$6</c:f>
              <c:strCache>
                <c:ptCount val="1"/>
                <c:pt idx="0">
                  <c:v>Wholesale, retail, hotels</c:v>
                </c:pt>
              </c:strCache>
            </c:strRef>
          </c:tx>
          <c:spPr>
            <a:solidFill>
              <a:srgbClr val="6666FF"/>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Zambia2!$J$7:$J$28</c:f>
              <c:numCache>
                <c:formatCode>General</c:formatCode>
                <c:ptCount val="22"/>
                <c:pt idx="3">
                  <c:v>0</c:v>
                </c:pt>
                <c:pt idx="4" formatCode="#,##0.000">
                  <c:v>1.2979040946221065</c:v>
                </c:pt>
                <c:pt idx="5" formatCode="#,##0.000">
                  <c:v>1.2979040946221065</c:v>
                </c:pt>
                <c:pt idx="6" formatCode="#,##0.000">
                  <c:v>1.2979040946221065</c:v>
                </c:pt>
                <c:pt idx="7">
                  <c:v>0</c:v>
                </c:pt>
              </c:numCache>
            </c:numRef>
          </c:val>
        </c:ser>
        <c:ser>
          <c:idx val="2"/>
          <c:order val="2"/>
          <c:tx>
            <c:strRef>
              <c:f>Zambia2!$K$6</c:f>
              <c:strCache>
                <c:ptCount val="1"/>
                <c:pt idx="0">
                  <c:v>Other</c:v>
                </c:pt>
              </c:strCache>
            </c:strRef>
          </c:tx>
          <c:spPr>
            <a:solidFill>
              <a:srgbClr val="CC6600"/>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Zambia2!$K$7:$K$28</c:f>
              <c:numCache>
                <c:formatCode>General</c:formatCode>
                <c:ptCount val="22"/>
                <c:pt idx="6">
                  <c:v>0</c:v>
                </c:pt>
                <c:pt idx="7" formatCode="#,##0.000">
                  <c:v>1.4598321945991732</c:v>
                </c:pt>
                <c:pt idx="8" formatCode="#,##0.000">
                  <c:v>1.4598321945991732</c:v>
                </c:pt>
                <c:pt idx="9" formatCode="#,##0.000">
                  <c:v>1.4598321945991732</c:v>
                </c:pt>
                <c:pt idx="10">
                  <c:v>0</c:v>
                </c:pt>
              </c:numCache>
            </c:numRef>
          </c:val>
        </c:ser>
        <c:ser>
          <c:idx val="3"/>
          <c:order val="3"/>
          <c:tx>
            <c:strRef>
              <c:f>Zambia2!$L$6</c:f>
              <c:strCache>
                <c:ptCount val="1"/>
                <c:pt idx="0">
                  <c:v>Transport, storage, comms</c:v>
                </c:pt>
              </c:strCache>
            </c:strRef>
          </c:tx>
          <c:spPr>
            <a:solidFill>
              <a:srgbClr val="FF00FF"/>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Zambia2!$L$7:$L$28</c:f>
              <c:numCache>
                <c:formatCode>General</c:formatCode>
                <c:ptCount val="22"/>
                <c:pt idx="9">
                  <c:v>0</c:v>
                </c:pt>
                <c:pt idx="10" formatCode="#,##0.0">
                  <c:v>2.4212048792781049</c:v>
                </c:pt>
                <c:pt idx="11" formatCode="#,##0.0">
                  <c:v>2.4212048792781049</c:v>
                </c:pt>
                <c:pt idx="12" formatCode="#,##0.0">
                  <c:v>2.4212048792781049</c:v>
                </c:pt>
                <c:pt idx="13">
                  <c:v>0</c:v>
                </c:pt>
              </c:numCache>
            </c:numRef>
          </c:val>
        </c:ser>
        <c:ser>
          <c:idx val="4"/>
          <c:order val="4"/>
          <c:tx>
            <c:strRef>
              <c:f>Zambia2!$M$6</c:f>
              <c:strCache>
                <c:ptCount val="1"/>
                <c:pt idx="0">
                  <c:v>Manufacturing</c:v>
                </c:pt>
              </c:strCache>
            </c:strRef>
          </c:tx>
          <c:spPr>
            <a:solidFill>
              <a:srgbClr val="66FFFF"/>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Zambia2!$M$7:$M$28</c:f>
              <c:numCache>
                <c:formatCode>General</c:formatCode>
                <c:ptCount val="22"/>
                <c:pt idx="12">
                  <c:v>0</c:v>
                </c:pt>
                <c:pt idx="13" formatCode="#,##0.0">
                  <c:v>2.4311679897962257</c:v>
                </c:pt>
                <c:pt idx="14" formatCode="#,##0.0">
                  <c:v>2.4311679897962257</c:v>
                </c:pt>
                <c:pt idx="15" formatCode="#,##0.0">
                  <c:v>2.4311679897962257</c:v>
                </c:pt>
                <c:pt idx="16">
                  <c:v>0</c:v>
                </c:pt>
              </c:numCache>
            </c:numRef>
          </c:val>
        </c:ser>
        <c:ser>
          <c:idx val="5"/>
          <c:order val="5"/>
          <c:tx>
            <c:strRef>
              <c:f>Zambia2!$N$6</c:f>
              <c:strCache>
                <c:ptCount val="1"/>
                <c:pt idx="0">
                  <c:v>Mining &amp; utilities</c:v>
                </c:pt>
              </c:strCache>
            </c:strRef>
          </c:tx>
          <c:spPr>
            <a:solidFill>
              <a:srgbClr val="000000"/>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Zambia2!$N$7:$N$28</c:f>
              <c:numCache>
                <c:formatCode>General</c:formatCode>
                <c:ptCount val="22"/>
                <c:pt idx="15">
                  <c:v>0</c:v>
                </c:pt>
                <c:pt idx="16" formatCode="#,##0.0">
                  <c:v>2.5808713207760983</c:v>
                </c:pt>
                <c:pt idx="17" formatCode="#,##0.0">
                  <c:v>2.5808713207760983</c:v>
                </c:pt>
                <c:pt idx="18" formatCode="#,##0.0">
                  <c:v>2.5808713207760983</c:v>
                </c:pt>
                <c:pt idx="19">
                  <c:v>0</c:v>
                </c:pt>
              </c:numCache>
            </c:numRef>
          </c:val>
        </c:ser>
        <c:ser>
          <c:idx val="6"/>
          <c:order val="6"/>
          <c:tx>
            <c:strRef>
              <c:f>Zambia2!$O$6</c:f>
              <c:strCache>
                <c:ptCount val="1"/>
                <c:pt idx="0">
                  <c:v>Construction</c:v>
                </c:pt>
              </c:strCache>
            </c:strRef>
          </c:tx>
          <c:spPr>
            <a:solidFill>
              <a:srgbClr val="FFFF00"/>
            </a:solidFill>
            <a:ln w="3175">
              <a:solidFill>
                <a:schemeClr val="bg1">
                  <a:lumMod val="50000"/>
                </a:schemeClr>
              </a:solidFill>
            </a:ln>
          </c:spPr>
          <c:cat>
            <c:numRef>
              <c:f>Zambia2!$H$7:$H$28</c:f>
              <c:numCache>
                <c:formatCode>0.00</c:formatCode>
                <c:ptCount val="22"/>
                <c:pt idx="0">
                  <c:v>0</c:v>
                </c:pt>
                <c:pt idx="1">
                  <c:v>0</c:v>
                </c:pt>
                <c:pt idx="2">
                  <c:v>27.639693515230796</c:v>
                </c:pt>
                <c:pt idx="3">
                  <c:v>55.279387030461592</c:v>
                </c:pt>
                <c:pt idx="4">
                  <c:v>55.279387030461592</c:v>
                </c:pt>
                <c:pt idx="5">
                  <c:v>62.109886002616328</c:v>
                </c:pt>
                <c:pt idx="6">
                  <c:v>68.940384974771064</c:v>
                </c:pt>
                <c:pt idx="7">
                  <c:v>68.940384974771064</c:v>
                </c:pt>
                <c:pt idx="8">
                  <c:v>77.677069706596882</c:v>
                </c:pt>
                <c:pt idx="9">
                  <c:v>86.413754438422714</c:v>
                </c:pt>
                <c:pt idx="10">
                  <c:v>86.413754438422714</c:v>
                </c:pt>
                <c:pt idx="11">
                  <c:v>88.170435432629404</c:v>
                </c:pt>
                <c:pt idx="12">
                  <c:v>89.927116426836093</c:v>
                </c:pt>
                <c:pt idx="13">
                  <c:v>89.927116426836093</c:v>
                </c:pt>
                <c:pt idx="14">
                  <c:v>91.964118856288536</c:v>
                </c:pt>
                <c:pt idx="15">
                  <c:v>94.001121285740979</c:v>
                </c:pt>
                <c:pt idx="16">
                  <c:v>94.001121285740979</c:v>
                </c:pt>
                <c:pt idx="17">
                  <c:v>95.1317510745655</c:v>
                </c:pt>
                <c:pt idx="18">
                  <c:v>96.262380863390007</c:v>
                </c:pt>
                <c:pt idx="19">
                  <c:v>96.262380863390007</c:v>
                </c:pt>
                <c:pt idx="20">
                  <c:v>98.131190431694989</c:v>
                </c:pt>
                <c:pt idx="21">
                  <c:v>99.999999999999986</c:v>
                </c:pt>
              </c:numCache>
            </c:numRef>
          </c:cat>
          <c:val>
            <c:numRef>
              <c:f>Zambia2!$O$7:$O$28</c:f>
              <c:numCache>
                <c:formatCode>General</c:formatCode>
                <c:ptCount val="22"/>
                <c:pt idx="18">
                  <c:v>0</c:v>
                </c:pt>
                <c:pt idx="19" formatCode="#,##0.0">
                  <c:v>4.1362953289223334</c:v>
                </c:pt>
                <c:pt idx="20" formatCode="#,##0.0">
                  <c:v>4.1362953289223334</c:v>
                </c:pt>
                <c:pt idx="21" formatCode="#,##0.0">
                  <c:v>4.1362953289223334</c:v>
                </c:pt>
              </c:numCache>
            </c:numRef>
          </c:val>
        </c:ser>
        <c:dLbls>
          <c:showLegendKey val="0"/>
          <c:showVal val="0"/>
          <c:showCatName val="0"/>
          <c:showSerName val="0"/>
          <c:showPercent val="0"/>
          <c:showBubbleSize val="0"/>
        </c:dLbls>
        <c:axId val="513714048"/>
        <c:axId val="513728512"/>
      </c:areaChart>
      <c:dateAx>
        <c:axId val="51371404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513728512"/>
        <c:crosses val="autoZero"/>
        <c:auto val="0"/>
        <c:lblOffset val="100"/>
        <c:baseTimeUnit val="days"/>
        <c:majorUnit val="10"/>
        <c:majorTimeUnit val="days"/>
      </c:dateAx>
      <c:valAx>
        <c:axId val="513728512"/>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51371404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Ethiopia!$I$6</c:f>
              <c:strCache>
                <c:ptCount val="1"/>
                <c:pt idx="0">
                  <c:v>Agriculture</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Ethiopia!$I$7:$I$32</c:f>
              <c:numCache>
                <c:formatCode>#,##0.0</c:formatCode>
                <c:ptCount val="26"/>
                <c:pt idx="0" formatCode="General">
                  <c:v>0</c:v>
                </c:pt>
                <c:pt idx="1">
                  <c:v>0.56297537563827982</c:v>
                </c:pt>
                <c:pt idx="2">
                  <c:v>0.56297537563827982</c:v>
                </c:pt>
                <c:pt idx="3">
                  <c:v>0.56297537563827982</c:v>
                </c:pt>
                <c:pt idx="4" formatCode="General">
                  <c:v>0</c:v>
                </c:pt>
              </c:numCache>
            </c:numRef>
          </c:val>
        </c:ser>
        <c:ser>
          <c:idx val="1"/>
          <c:order val="1"/>
          <c:tx>
            <c:strRef>
              <c:f>Ethiopia!$J$6</c:f>
              <c:strCache>
                <c:ptCount val="1"/>
                <c:pt idx="0">
                  <c:v>Manufacturing</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Ethiopia!$J$7:$J$32</c:f>
              <c:numCache>
                <c:formatCode>General</c:formatCode>
                <c:ptCount val="26"/>
                <c:pt idx="3">
                  <c:v>0</c:v>
                </c:pt>
                <c:pt idx="4" formatCode="#,##0.000">
                  <c:v>0.82760414072913868</c:v>
                </c:pt>
                <c:pt idx="5" formatCode="#,##0.000">
                  <c:v>0.82760414072913868</c:v>
                </c:pt>
                <c:pt idx="6" formatCode="#,##0.000">
                  <c:v>0.82760414072913868</c:v>
                </c:pt>
                <c:pt idx="7">
                  <c:v>0</c:v>
                </c:pt>
              </c:numCache>
            </c:numRef>
          </c:val>
        </c:ser>
        <c:ser>
          <c:idx val="2"/>
          <c:order val="2"/>
          <c:tx>
            <c:strRef>
              <c:f>Ethiopia!$K$6</c:f>
              <c:strCache>
                <c:ptCount val="1"/>
                <c:pt idx="0">
                  <c:v>Mining</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Ethiopia!$K$7:$K$32</c:f>
              <c:numCache>
                <c:formatCode>General</c:formatCode>
                <c:ptCount val="26"/>
                <c:pt idx="6">
                  <c:v>0</c:v>
                </c:pt>
                <c:pt idx="7" formatCode="#,##0.000">
                  <c:v>1.1898009271393364</c:v>
                </c:pt>
                <c:pt idx="8" formatCode="#,##0.000">
                  <c:v>1.1898009271393364</c:v>
                </c:pt>
                <c:pt idx="9" formatCode="#,##0.000">
                  <c:v>1.1898009271393364</c:v>
                </c:pt>
                <c:pt idx="10">
                  <c:v>0</c:v>
                </c:pt>
              </c:numCache>
            </c:numRef>
          </c:val>
        </c:ser>
        <c:ser>
          <c:idx val="3"/>
          <c:order val="3"/>
          <c:tx>
            <c:strRef>
              <c:f>Ethiopia!$L$6</c:f>
              <c:strCache>
                <c:ptCount val="1"/>
                <c:pt idx="0">
                  <c:v>Other non market services</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Ethiopia!$L$7:$L$32</c:f>
              <c:numCache>
                <c:formatCode>General</c:formatCode>
                <c:ptCount val="26"/>
                <c:pt idx="9">
                  <c:v>0</c:v>
                </c:pt>
                <c:pt idx="10" formatCode="#,##0.0">
                  <c:v>1.2086315830964955</c:v>
                </c:pt>
                <c:pt idx="11" formatCode="#,##0.0">
                  <c:v>1.2086315830964955</c:v>
                </c:pt>
                <c:pt idx="12" formatCode="#,##0.0">
                  <c:v>1.2086315830964955</c:v>
                </c:pt>
                <c:pt idx="13">
                  <c:v>0</c:v>
                </c:pt>
              </c:numCache>
            </c:numRef>
          </c:val>
        </c:ser>
        <c:ser>
          <c:idx val="4"/>
          <c:order val="4"/>
          <c:tx>
            <c:strRef>
              <c:f>Ethiopia!$M$6</c:f>
              <c:strCache>
                <c:ptCount val="1"/>
                <c:pt idx="0">
                  <c:v>Distribution services</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Ethiopia!$M$7:$M$32</c:f>
              <c:numCache>
                <c:formatCode>General</c:formatCode>
                <c:ptCount val="26"/>
                <c:pt idx="12">
                  <c:v>0</c:v>
                </c:pt>
                <c:pt idx="13" formatCode="#,##0.0">
                  <c:v>2.3185038208071647</c:v>
                </c:pt>
                <c:pt idx="14" formatCode="#,##0.0">
                  <c:v>2.3185038208071647</c:v>
                </c:pt>
                <c:pt idx="15" formatCode="#,##0.0">
                  <c:v>2.3185038208071647</c:v>
                </c:pt>
                <c:pt idx="16">
                  <c:v>0</c:v>
                </c:pt>
              </c:numCache>
            </c:numRef>
          </c:val>
        </c:ser>
        <c:ser>
          <c:idx val="5"/>
          <c:order val="5"/>
          <c:tx>
            <c:strRef>
              <c:f>Ethiopia!$N$6</c:f>
              <c:strCache>
                <c:ptCount val="1"/>
                <c:pt idx="0">
                  <c:v>Other industry</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Ethiopia!$N$7:$N$32</c:f>
              <c:numCache>
                <c:formatCode>General</c:formatCode>
                <c:ptCount val="26"/>
                <c:pt idx="15">
                  <c:v>0</c:v>
                </c:pt>
                <c:pt idx="16" formatCode="#,##0.0">
                  <c:v>3.5475271707952527</c:v>
                </c:pt>
                <c:pt idx="17" formatCode="#,##0.0">
                  <c:v>3.5475271707952527</c:v>
                </c:pt>
                <c:pt idx="18" formatCode="#,##0.0">
                  <c:v>3.5475271707952527</c:v>
                </c:pt>
                <c:pt idx="19">
                  <c:v>0</c:v>
                </c:pt>
              </c:numCache>
            </c:numRef>
          </c:val>
        </c:ser>
        <c:ser>
          <c:idx val="6"/>
          <c:order val="6"/>
          <c:tx>
            <c:strRef>
              <c:f>Ethiopia!$O$6</c:f>
              <c:strCache>
                <c:ptCount val="1"/>
                <c:pt idx="0">
                  <c:v>Government services</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Ethiopia!$O$7:$O$32</c:f>
              <c:numCache>
                <c:formatCode>General</c:formatCode>
                <c:ptCount val="26"/>
                <c:pt idx="18">
                  <c:v>0</c:v>
                </c:pt>
                <c:pt idx="19" formatCode="#,##0.0">
                  <c:v>4.4014082279465576</c:v>
                </c:pt>
                <c:pt idx="20" formatCode="#,##0.0">
                  <c:v>4.4014082279465576</c:v>
                </c:pt>
                <c:pt idx="21" formatCode="#,##0.0">
                  <c:v>4.4014082279465576</c:v>
                </c:pt>
                <c:pt idx="22">
                  <c:v>0</c:v>
                </c:pt>
              </c:numCache>
            </c:numRef>
          </c:val>
        </c:ser>
        <c:ser>
          <c:idx val="7"/>
          <c:order val="7"/>
          <c:tx>
            <c:strRef>
              <c:f>Ethiopia!$P$6</c:f>
              <c:strCache>
                <c:ptCount val="1"/>
                <c:pt idx="0">
                  <c:v>Finance and business services</c:v>
                </c:pt>
              </c:strCache>
            </c:strRef>
          </c:tx>
          <c:cat>
            <c:numRef>
              <c:f>Ethiopia!$H$7:$H$32</c:f>
              <c:numCache>
                <c:formatCode>0.00</c:formatCode>
                <c:ptCount val="26"/>
                <c:pt idx="0">
                  <c:v>0</c:v>
                </c:pt>
                <c:pt idx="1">
                  <c:v>0</c:v>
                </c:pt>
                <c:pt idx="2">
                  <c:v>37.621747763484848</c:v>
                </c:pt>
                <c:pt idx="3">
                  <c:v>75.243495526969696</c:v>
                </c:pt>
                <c:pt idx="4">
                  <c:v>75.243495526969696</c:v>
                </c:pt>
                <c:pt idx="5">
                  <c:v>78.370278328810429</c:v>
                </c:pt>
                <c:pt idx="6">
                  <c:v>81.497061130651176</c:v>
                </c:pt>
                <c:pt idx="7">
                  <c:v>81.497061130651176</c:v>
                </c:pt>
                <c:pt idx="8">
                  <c:v>81.731607393299413</c:v>
                </c:pt>
                <c:pt idx="9">
                  <c:v>81.966153655947664</c:v>
                </c:pt>
                <c:pt idx="10">
                  <c:v>81.966153655947664</c:v>
                </c:pt>
                <c:pt idx="11">
                  <c:v>83.149334725679225</c:v>
                </c:pt>
                <c:pt idx="12">
                  <c:v>84.332515795410785</c:v>
                </c:pt>
                <c:pt idx="13">
                  <c:v>84.332515795410785</c:v>
                </c:pt>
                <c:pt idx="14">
                  <c:v>89.632430773963335</c:v>
                </c:pt>
                <c:pt idx="15">
                  <c:v>94.932345752515872</c:v>
                </c:pt>
                <c:pt idx="16">
                  <c:v>94.932345752515872</c:v>
                </c:pt>
                <c:pt idx="17">
                  <c:v>95.994077664205918</c:v>
                </c:pt>
                <c:pt idx="18">
                  <c:v>97.055809575895964</c:v>
                </c:pt>
                <c:pt idx="19">
                  <c:v>97.055809575895964</c:v>
                </c:pt>
                <c:pt idx="20">
                  <c:v>98.307561316153709</c:v>
                </c:pt>
                <c:pt idx="21">
                  <c:v>99.559313056411455</c:v>
                </c:pt>
                <c:pt idx="22">
                  <c:v>99.559313056411455</c:v>
                </c:pt>
                <c:pt idx="23">
                  <c:v>99.77965652820572</c:v>
                </c:pt>
                <c:pt idx="24">
                  <c:v>100</c:v>
                </c:pt>
                <c:pt idx="25">
                  <c:v>100</c:v>
                </c:pt>
              </c:numCache>
            </c:numRef>
          </c:cat>
          <c:val>
            <c:numRef>
              <c:f>Ethiopia!$P$7:$P$32</c:f>
              <c:numCache>
                <c:formatCode>General</c:formatCode>
                <c:ptCount val="26"/>
                <c:pt idx="21">
                  <c:v>0</c:v>
                </c:pt>
                <c:pt idx="22" formatCode="#,##0.0">
                  <c:v>13.429870606114459</c:v>
                </c:pt>
                <c:pt idx="23" formatCode="#,##0.0">
                  <c:v>13.429870606114459</c:v>
                </c:pt>
                <c:pt idx="24" formatCode="#,##0.0">
                  <c:v>13.429870606114459</c:v>
                </c:pt>
                <c:pt idx="25">
                  <c:v>0</c:v>
                </c:pt>
              </c:numCache>
            </c:numRef>
          </c:val>
        </c:ser>
        <c:dLbls>
          <c:showLegendKey val="0"/>
          <c:showVal val="0"/>
          <c:showCatName val="0"/>
          <c:showSerName val="0"/>
          <c:showPercent val="0"/>
          <c:showBubbleSize val="0"/>
        </c:dLbls>
        <c:axId val="373891840"/>
        <c:axId val="373893760"/>
      </c:areaChart>
      <c:dateAx>
        <c:axId val="373891840"/>
        <c:scaling>
          <c:orientation val="minMax"/>
          <c:max val="100"/>
        </c:scaling>
        <c:delete val="0"/>
        <c:axPos val="b"/>
        <c:title>
          <c:tx>
            <c:rich>
              <a:bodyPr/>
              <a:lstStyle/>
              <a:p>
                <a:pPr>
                  <a:defRPr b="0"/>
                </a:pPr>
                <a:r>
                  <a:rPr lang="en-GB" b="0"/>
                  <a:t>Cumulative share of persons engaged (%)</a:t>
                </a:r>
              </a:p>
            </c:rich>
          </c:tx>
          <c:layout/>
          <c:overlay val="0"/>
          <c:spPr>
            <a:ln>
              <a:noFill/>
            </a:ln>
          </c:spPr>
        </c:title>
        <c:numFmt formatCode="0" sourceLinked="0"/>
        <c:majorTickMark val="out"/>
        <c:minorTickMark val="none"/>
        <c:tickLblPos val="nextTo"/>
        <c:crossAx val="373893760"/>
        <c:crosses val="autoZero"/>
        <c:auto val="0"/>
        <c:lblOffset val="100"/>
        <c:baseTimeUnit val="days"/>
        <c:majorUnit val="10"/>
        <c:majorTimeUnit val="days"/>
      </c:dateAx>
      <c:valAx>
        <c:axId val="37389376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7389184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a:t>Agriculture</a:t>
                    </a:r>
                  </a:p>
                </c:rich>
              </c:tx>
              <c:dLblPos val="l"/>
              <c:showLegendKey val="0"/>
              <c:showVal val="1"/>
              <c:showCatName val="1"/>
              <c:showSerName val="1"/>
              <c:showPercent val="0"/>
              <c:showBubbleSize val="0"/>
            </c:dLbl>
            <c:dLbl>
              <c:idx val="1"/>
              <c:layout/>
              <c:tx>
                <c:rich>
                  <a:bodyPr/>
                  <a:lstStyle/>
                  <a:p>
                    <a:r>
                      <a:rPr lang="en-US"/>
                      <a:t>Industry</a:t>
                    </a:r>
                  </a:p>
                </c:rich>
              </c:tx>
              <c:dLblPos val="l"/>
              <c:showLegendKey val="0"/>
              <c:showVal val="1"/>
              <c:showCatName val="1"/>
              <c:showSerName val="1"/>
              <c:showPercent val="0"/>
              <c:showBubbleSize val="0"/>
            </c:dLbl>
            <c:dLbl>
              <c:idx val="2"/>
              <c:layout/>
              <c:tx>
                <c:rich>
                  <a:bodyPr/>
                  <a:lstStyle/>
                  <a:p>
                    <a:r>
                      <a:rPr lang="en-US"/>
                      <a:t>Services</a:t>
                    </a:r>
                  </a:p>
                </c:rich>
              </c:tx>
              <c:dLblPos val="b"/>
              <c:showLegendKey val="0"/>
              <c:showVal val="1"/>
              <c:showCatName val="1"/>
              <c:showSerName val="1"/>
              <c:showPercent val="0"/>
              <c:showBubbleSize val="0"/>
            </c:dLbl>
            <c:dLblPos val="l"/>
            <c:showLegendKey val="0"/>
            <c:showVal val="1"/>
            <c:showCatName val="1"/>
            <c:showSerName val="1"/>
            <c:showPercent val="0"/>
            <c:showBubbleSize val="0"/>
            <c:showLeaderLines val="0"/>
          </c:dLbls>
          <c:xVal>
            <c:numRef>
              <c:f>Zimbabwe!$E$7:$E$9</c:f>
              <c:numCache>
                <c:formatCode>#,##0.000</c:formatCode>
                <c:ptCount val="3"/>
                <c:pt idx="0">
                  <c:v>0.64800003051757793</c:v>
                </c:pt>
                <c:pt idx="1">
                  <c:v>0.74100003242492651</c:v>
                </c:pt>
                <c:pt idx="2">
                  <c:v>0.89400003433227548</c:v>
                </c:pt>
              </c:numCache>
            </c:numRef>
          </c:xVal>
          <c:yVal>
            <c:numRef>
              <c:f>Zimbabwe!$F$7:$F$9</c:f>
              <c:numCache>
                <c:formatCode>#,##0.0</c:formatCode>
                <c:ptCount val="3"/>
                <c:pt idx="0">
                  <c:v>0.28597323876886377</c:v>
                </c:pt>
                <c:pt idx="1">
                  <c:v>2.8894452521099354</c:v>
                </c:pt>
                <c:pt idx="2">
                  <c:v>3.5684373319405687</c:v>
                </c:pt>
              </c:numCache>
            </c:numRef>
          </c:yVal>
          <c:smooth val="0"/>
        </c:ser>
        <c:dLbls>
          <c:showLegendKey val="0"/>
          <c:showVal val="1"/>
          <c:showCatName val="0"/>
          <c:showSerName val="0"/>
          <c:showPercent val="0"/>
          <c:showBubbleSize val="0"/>
        </c:dLbls>
        <c:axId val="248288768"/>
        <c:axId val="253729408"/>
      </c:scatterChart>
      <c:valAx>
        <c:axId val="248288768"/>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253729408"/>
        <c:crosses val="autoZero"/>
        <c:crossBetween val="midCat"/>
      </c:valAx>
      <c:valAx>
        <c:axId val="253729408"/>
        <c:scaling>
          <c:orientation val="minMax"/>
        </c:scaling>
        <c:delete val="0"/>
        <c:axPos val="l"/>
        <c:majorGridlines/>
        <c:title>
          <c:tx>
            <c:rich>
              <a:bodyPr rot="-5400000" vert="horz"/>
              <a:lstStyle/>
              <a:p>
                <a:pPr>
                  <a:defRPr b="0"/>
                </a:pPr>
                <a:r>
                  <a:rPr lang="en-US" b="0"/>
                  <a:t>Relative productivity</a:t>
                </a:r>
              </a:p>
            </c:rich>
          </c:tx>
          <c:layout/>
          <c:overlay val="0"/>
        </c:title>
        <c:numFmt formatCode="#,##0.0" sourceLinked="0"/>
        <c:majorTickMark val="out"/>
        <c:minorTickMark val="none"/>
        <c:tickLblPos val="nextTo"/>
        <c:crossAx val="248288768"/>
        <c:crosses val="autoZero"/>
        <c:crossBetween val="midCat"/>
        <c:majorUnit val="0.5"/>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areaChart>
        <c:grouping val="stacked"/>
        <c:varyColors val="0"/>
        <c:ser>
          <c:idx val="0"/>
          <c:order val="0"/>
          <c:tx>
            <c:strRef>
              <c:f>Zimbabwe!$I$6</c:f>
              <c:strCache>
                <c:ptCount val="1"/>
                <c:pt idx="0">
                  <c:v>Agriculture</c:v>
                </c:pt>
              </c:strCache>
            </c:strRef>
          </c:tx>
          <c:spPr>
            <a:solidFill>
              <a:schemeClr val="accent1"/>
            </a:solidFill>
          </c:spPr>
          <c:cat>
            <c:numRef>
              <c:f>Zimbabwe!$H$7:$H$17</c:f>
              <c:numCache>
                <c:formatCode>0.00</c:formatCode>
                <c:ptCount val="11"/>
                <c:pt idx="0">
                  <c:v>0</c:v>
                </c:pt>
                <c:pt idx="1">
                  <c:v>0</c:v>
                </c:pt>
                <c:pt idx="2">
                  <c:v>32.400001525878899</c:v>
                </c:pt>
                <c:pt idx="3">
                  <c:v>64.800003051757798</c:v>
                </c:pt>
                <c:pt idx="4">
                  <c:v>64.800003051757798</c:v>
                </c:pt>
                <c:pt idx="5">
                  <c:v>69.450003147125216</c:v>
                </c:pt>
                <c:pt idx="6">
                  <c:v>74.100003242492647</c:v>
                </c:pt>
                <c:pt idx="7">
                  <c:v>74.100003242492647</c:v>
                </c:pt>
                <c:pt idx="8">
                  <c:v>81.750003337860107</c:v>
                </c:pt>
                <c:pt idx="9">
                  <c:v>89.400003433227553</c:v>
                </c:pt>
                <c:pt idx="10">
                  <c:v>89.400003433227553</c:v>
                </c:pt>
              </c:numCache>
            </c:numRef>
          </c:cat>
          <c:val>
            <c:numRef>
              <c:f>Zimbabwe!$I$7:$I$17</c:f>
              <c:numCache>
                <c:formatCode>#,##0.0</c:formatCode>
                <c:ptCount val="11"/>
                <c:pt idx="0" formatCode="General">
                  <c:v>0</c:v>
                </c:pt>
                <c:pt idx="1">
                  <c:v>0.28597323876886377</c:v>
                </c:pt>
                <c:pt idx="2">
                  <c:v>0.28597323876886377</c:v>
                </c:pt>
                <c:pt idx="3">
                  <c:v>0.28597323876886377</c:v>
                </c:pt>
                <c:pt idx="4" formatCode="General">
                  <c:v>0</c:v>
                </c:pt>
              </c:numCache>
            </c:numRef>
          </c:val>
        </c:ser>
        <c:ser>
          <c:idx val="1"/>
          <c:order val="1"/>
          <c:tx>
            <c:strRef>
              <c:f>Zimbabwe!$J$6</c:f>
              <c:strCache>
                <c:ptCount val="1"/>
                <c:pt idx="0">
                  <c:v>Industry</c:v>
                </c:pt>
              </c:strCache>
            </c:strRef>
          </c:tx>
          <c:spPr>
            <a:solidFill>
              <a:schemeClr val="accent6"/>
            </a:solidFill>
          </c:spPr>
          <c:cat>
            <c:numRef>
              <c:f>Zimbabwe!$H$7:$H$17</c:f>
              <c:numCache>
                <c:formatCode>0.00</c:formatCode>
                <c:ptCount val="11"/>
                <c:pt idx="0">
                  <c:v>0</c:v>
                </c:pt>
                <c:pt idx="1">
                  <c:v>0</c:v>
                </c:pt>
                <c:pt idx="2">
                  <c:v>32.400001525878899</c:v>
                </c:pt>
                <c:pt idx="3">
                  <c:v>64.800003051757798</c:v>
                </c:pt>
                <c:pt idx="4">
                  <c:v>64.800003051757798</c:v>
                </c:pt>
                <c:pt idx="5">
                  <c:v>69.450003147125216</c:v>
                </c:pt>
                <c:pt idx="6">
                  <c:v>74.100003242492647</c:v>
                </c:pt>
                <c:pt idx="7">
                  <c:v>74.100003242492647</c:v>
                </c:pt>
                <c:pt idx="8">
                  <c:v>81.750003337860107</c:v>
                </c:pt>
                <c:pt idx="9">
                  <c:v>89.400003433227553</c:v>
                </c:pt>
                <c:pt idx="10">
                  <c:v>89.400003433227553</c:v>
                </c:pt>
              </c:numCache>
            </c:numRef>
          </c:cat>
          <c:val>
            <c:numRef>
              <c:f>Zimbabwe!$J$7:$J$17</c:f>
              <c:numCache>
                <c:formatCode>General</c:formatCode>
                <c:ptCount val="11"/>
                <c:pt idx="3">
                  <c:v>0</c:v>
                </c:pt>
                <c:pt idx="4" formatCode="#,##0.0">
                  <c:v>2.8894452521099354</c:v>
                </c:pt>
                <c:pt idx="5" formatCode="#,##0.0">
                  <c:v>2.8894452521099354</c:v>
                </c:pt>
                <c:pt idx="6" formatCode="#,##0.0">
                  <c:v>2.8894452521099354</c:v>
                </c:pt>
                <c:pt idx="7">
                  <c:v>0</c:v>
                </c:pt>
              </c:numCache>
            </c:numRef>
          </c:val>
        </c:ser>
        <c:ser>
          <c:idx val="2"/>
          <c:order val="2"/>
          <c:tx>
            <c:strRef>
              <c:f>Zimbabwe!$K$6</c:f>
              <c:strCache>
                <c:ptCount val="1"/>
                <c:pt idx="0">
                  <c:v>Services</c:v>
                </c:pt>
              </c:strCache>
            </c:strRef>
          </c:tx>
          <c:spPr>
            <a:solidFill>
              <a:schemeClr val="bg1">
                <a:lumMod val="75000"/>
              </a:schemeClr>
            </a:solidFill>
          </c:spPr>
          <c:cat>
            <c:numRef>
              <c:f>Zimbabwe!$H$7:$H$17</c:f>
              <c:numCache>
                <c:formatCode>0.00</c:formatCode>
                <c:ptCount val="11"/>
                <c:pt idx="0">
                  <c:v>0</c:v>
                </c:pt>
                <c:pt idx="1">
                  <c:v>0</c:v>
                </c:pt>
                <c:pt idx="2">
                  <c:v>32.400001525878899</c:v>
                </c:pt>
                <c:pt idx="3">
                  <c:v>64.800003051757798</c:v>
                </c:pt>
                <c:pt idx="4">
                  <c:v>64.800003051757798</c:v>
                </c:pt>
                <c:pt idx="5">
                  <c:v>69.450003147125216</c:v>
                </c:pt>
                <c:pt idx="6">
                  <c:v>74.100003242492647</c:v>
                </c:pt>
                <c:pt idx="7">
                  <c:v>74.100003242492647</c:v>
                </c:pt>
                <c:pt idx="8">
                  <c:v>81.750003337860107</c:v>
                </c:pt>
                <c:pt idx="9">
                  <c:v>89.400003433227553</c:v>
                </c:pt>
                <c:pt idx="10">
                  <c:v>89.400003433227553</c:v>
                </c:pt>
              </c:numCache>
            </c:numRef>
          </c:cat>
          <c:val>
            <c:numRef>
              <c:f>Zimbabwe!$K$7:$K$17</c:f>
              <c:numCache>
                <c:formatCode>General</c:formatCode>
                <c:ptCount val="11"/>
                <c:pt idx="6">
                  <c:v>0</c:v>
                </c:pt>
                <c:pt idx="7" formatCode="#,##0.0">
                  <c:v>3.5684373319405687</c:v>
                </c:pt>
                <c:pt idx="8" formatCode="#,##0.0">
                  <c:v>3.5684373319405687</c:v>
                </c:pt>
                <c:pt idx="9" formatCode="#,##0.0">
                  <c:v>3.5684373319405687</c:v>
                </c:pt>
                <c:pt idx="10">
                  <c:v>0</c:v>
                </c:pt>
              </c:numCache>
            </c:numRef>
          </c:val>
        </c:ser>
        <c:dLbls>
          <c:showLegendKey val="0"/>
          <c:showVal val="0"/>
          <c:showCatName val="0"/>
          <c:showSerName val="0"/>
          <c:showPercent val="0"/>
          <c:showBubbleSize val="0"/>
        </c:dLbls>
        <c:axId val="253767680"/>
        <c:axId val="253769600"/>
      </c:areaChart>
      <c:dateAx>
        <c:axId val="253767680"/>
        <c:scaling>
          <c:orientation val="minMax"/>
          <c:max val="101"/>
        </c:scaling>
        <c:delete val="0"/>
        <c:axPos val="b"/>
        <c:title>
          <c:tx>
            <c:rich>
              <a:bodyPr/>
              <a:lstStyle/>
              <a:p>
                <a:pPr>
                  <a:defRPr b="0"/>
                </a:pPr>
                <a:r>
                  <a:rPr lang="en-US" b="0"/>
                  <a:t>Cumulative share of total employment (%)</a:t>
                </a:r>
              </a:p>
            </c:rich>
          </c:tx>
          <c:layout/>
          <c:overlay val="0"/>
        </c:title>
        <c:numFmt formatCode="0" sourceLinked="0"/>
        <c:majorTickMark val="out"/>
        <c:minorTickMark val="none"/>
        <c:tickLblPos val="nextTo"/>
        <c:crossAx val="253769600"/>
        <c:crosses val="autoZero"/>
        <c:auto val="0"/>
        <c:lblOffset val="100"/>
        <c:baseTimeUnit val="days"/>
        <c:majorUnit val="10"/>
        <c:majorTimeUnit val="days"/>
      </c:dateAx>
      <c:valAx>
        <c:axId val="25376960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5376768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Zimbabwe2!$I$6</c:f>
              <c:strCache>
                <c:ptCount val="1"/>
                <c:pt idx="0">
                  <c:v>Agriculture</c:v>
                </c:pt>
              </c:strCache>
            </c:strRef>
          </c:tx>
          <c:spPr>
            <a:solidFill>
              <a:srgbClr val="13CF44"/>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Zimbabwe2!$I$7:$I$28</c:f>
              <c:numCache>
                <c:formatCode>#,##0.0</c:formatCode>
                <c:ptCount val="22"/>
                <c:pt idx="0" formatCode="General">
                  <c:v>0</c:v>
                </c:pt>
                <c:pt idx="1">
                  <c:v>9.0154086195182073E-2</c:v>
                </c:pt>
                <c:pt idx="2">
                  <c:v>9.0154086195182073E-2</c:v>
                </c:pt>
                <c:pt idx="3">
                  <c:v>9.0154086195182073E-2</c:v>
                </c:pt>
                <c:pt idx="4" formatCode="General">
                  <c:v>0</c:v>
                </c:pt>
              </c:numCache>
            </c:numRef>
          </c:val>
        </c:ser>
        <c:ser>
          <c:idx val="1"/>
          <c:order val="1"/>
          <c:tx>
            <c:strRef>
              <c:f>Zimbabwe2!$J$6</c:f>
              <c:strCache>
                <c:ptCount val="1"/>
                <c:pt idx="0">
                  <c:v>Manufacturing</c:v>
                </c:pt>
              </c:strCache>
            </c:strRef>
          </c:tx>
          <c:spPr>
            <a:solidFill>
              <a:srgbClr val="6666FF"/>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Zimbabwe2!$J$7:$J$28</c:f>
              <c:numCache>
                <c:formatCode>General</c:formatCode>
                <c:ptCount val="22"/>
                <c:pt idx="3">
                  <c:v>0</c:v>
                </c:pt>
                <c:pt idx="4" formatCode="#,##0.000">
                  <c:v>0.85990900496575806</c:v>
                </c:pt>
                <c:pt idx="5" formatCode="#,##0.000">
                  <c:v>0.85990900496575806</c:v>
                </c:pt>
                <c:pt idx="6" formatCode="#,##0.000">
                  <c:v>0.85990900496575806</c:v>
                </c:pt>
                <c:pt idx="7">
                  <c:v>0</c:v>
                </c:pt>
              </c:numCache>
            </c:numRef>
          </c:val>
        </c:ser>
        <c:ser>
          <c:idx val="2"/>
          <c:order val="2"/>
          <c:tx>
            <c:strRef>
              <c:f>Zimbabwe2!$K$6</c:f>
              <c:strCache>
                <c:ptCount val="1"/>
                <c:pt idx="0">
                  <c:v>Construction</c:v>
                </c:pt>
              </c:strCache>
            </c:strRef>
          </c:tx>
          <c:spPr>
            <a:solidFill>
              <a:srgbClr val="CC6600"/>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Zimbabwe2!$K$7:$K$28</c:f>
              <c:numCache>
                <c:formatCode>General</c:formatCode>
                <c:ptCount val="22"/>
                <c:pt idx="6">
                  <c:v>0</c:v>
                </c:pt>
                <c:pt idx="7" formatCode="#,##0.000">
                  <c:v>1.0351382898189547</c:v>
                </c:pt>
                <c:pt idx="8" formatCode="#,##0.000">
                  <c:v>1.0351382898189547</c:v>
                </c:pt>
                <c:pt idx="9" formatCode="#,##0.000">
                  <c:v>1.0351382898189547</c:v>
                </c:pt>
                <c:pt idx="10">
                  <c:v>0</c:v>
                </c:pt>
              </c:numCache>
            </c:numRef>
          </c:val>
        </c:ser>
        <c:ser>
          <c:idx val="3"/>
          <c:order val="3"/>
          <c:tx>
            <c:strRef>
              <c:f>Zimbabwe2!$L$6</c:f>
              <c:strCache>
                <c:ptCount val="1"/>
                <c:pt idx="0">
                  <c:v>Transport, storage, comms</c:v>
                </c:pt>
              </c:strCache>
            </c:strRef>
          </c:tx>
          <c:spPr>
            <a:solidFill>
              <a:srgbClr val="FF00FF"/>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Zimbabwe2!$L$7:$L$28</c:f>
              <c:numCache>
                <c:formatCode>General</c:formatCode>
                <c:ptCount val="22"/>
                <c:pt idx="9">
                  <c:v>0</c:v>
                </c:pt>
                <c:pt idx="10" formatCode="#,##0.0">
                  <c:v>1.3976796938242995</c:v>
                </c:pt>
                <c:pt idx="11" formatCode="#,##0.0">
                  <c:v>1.3976796938242995</c:v>
                </c:pt>
                <c:pt idx="12" formatCode="#,##0.0">
                  <c:v>1.3976796938242995</c:v>
                </c:pt>
                <c:pt idx="13">
                  <c:v>0</c:v>
                </c:pt>
              </c:numCache>
            </c:numRef>
          </c:val>
        </c:ser>
        <c:ser>
          <c:idx val="4"/>
          <c:order val="4"/>
          <c:tx>
            <c:strRef>
              <c:f>Zimbabwe2!$M$6</c:f>
              <c:strCache>
                <c:ptCount val="1"/>
                <c:pt idx="0">
                  <c:v>Wholesale, retail, hotels</c:v>
                </c:pt>
              </c:strCache>
            </c:strRef>
          </c:tx>
          <c:spPr>
            <a:solidFill>
              <a:srgbClr val="66FFFF"/>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Zimbabwe2!$M$7:$M$28</c:f>
              <c:numCache>
                <c:formatCode>General</c:formatCode>
                <c:ptCount val="22"/>
                <c:pt idx="12">
                  <c:v>0</c:v>
                </c:pt>
                <c:pt idx="13" formatCode="#,##0.0">
                  <c:v>1.5640327916931809</c:v>
                </c:pt>
                <c:pt idx="14" formatCode="#,##0.0">
                  <c:v>1.5640327916931809</c:v>
                </c:pt>
                <c:pt idx="15" formatCode="#,##0.0">
                  <c:v>1.5640327916931809</c:v>
                </c:pt>
                <c:pt idx="16">
                  <c:v>0</c:v>
                </c:pt>
              </c:numCache>
            </c:numRef>
          </c:val>
        </c:ser>
        <c:ser>
          <c:idx val="5"/>
          <c:order val="5"/>
          <c:tx>
            <c:strRef>
              <c:f>Zimbabwe2!$N$6</c:f>
              <c:strCache>
                <c:ptCount val="1"/>
                <c:pt idx="0">
                  <c:v>Other</c:v>
                </c:pt>
              </c:strCache>
            </c:strRef>
          </c:tx>
          <c:spPr>
            <a:solidFill>
              <a:srgbClr val="000000"/>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Zimbabwe2!$N$7:$N$28</c:f>
              <c:numCache>
                <c:formatCode>General</c:formatCode>
                <c:ptCount val="22"/>
                <c:pt idx="15">
                  <c:v>0</c:v>
                </c:pt>
                <c:pt idx="16" formatCode="#,##0.0">
                  <c:v>2.8871784581309483</c:v>
                </c:pt>
                <c:pt idx="17" formatCode="#,##0.0">
                  <c:v>2.8871784581309483</c:v>
                </c:pt>
                <c:pt idx="18" formatCode="#,##0.0">
                  <c:v>2.8871784581309483</c:v>
                </c:pt>
                <c:pt idx="19">
                  <c:v>0</c:v>
                </c:pt>
              </c:numCache>
            </c:numRef>
          </c:val>
        </c:ser>
        <c:ser>
          <c:idx val="6"/>
          <c:order val="6"/>
          <c:tx>
            <c:strRef>
              <c:f>Zimbabwe2!$O$6</c:f>
              <c:strCache>
                <c:ptCount val="1"/>
                <c:pt idx="0">
                  <c:v>Mining &amp; utilities</c:v>
                </c:pt>
              </c:strCache>
            </c:strRef>
          </c:tx>
          <c:spPr>
            <a:solidFill>
              <a:srgbClr val="FFFF00"/>
            </a:solidFill>
            <a:ln w="3175">
              <a:solidFill>
                <a:schemeClr val="bg1">
                  <a:lumMod val="50000"/>
                </a:schemeClr>
              </a:solidFill>
            </a:ln>
          </c:spPr>
          <c:cat>
            <c:numRef>
              <c:f>Zimbabwe2!$H$7:$H$28</c:f>
              <c:numCache>
                <c:formatCode>0.00</c:formatCode>
                <c:ptCount val="22"/>
                <c:pt idx="0">
                  <c:v>0</c:v>
                </c:pt>
                <c:pt idx="1">
                  <c:v>0</c:v>
                </c:pt>
                <c:pt idx="2">
                  <c:v>32.852243498142322</c:v>
                </c:pt>
                <c:pt idx="3">
                  <c:v>65.704486996284643</c:v>
                </c:pt>
                <c:pt idx="4">
                  <c:v>65.704486996284643</c:v>
                </c:pt>
                <c:pt idx="5">
                  <c:v>68.162332094884249</c:v>
                </c:pt>
                <c:pt idx="6">
                  <c:v>70.62017719348384</c:v>
                </c:pt>
                <c:pt idx="7">
                  <c:v>70.62017719348384</c:v>
                </c:pt>
                <c:pt idx="8">
                  <c:v>71.549014004001123</c:v>
                </c:pt>
                <c:pt idx="9">
                  <c:v>72.477850814518419</c:v>
                </c:pt>
                <c:pt idx="10">
                  <c:v>72.477850814518419</c:v>
                </c:pt>
                <c:pt idx="11">
                  <c:v>73.513861103172317</c:v>
                </c:pt>
                <c:pt idx="12">
                  <c:v>74.549871391826215</c:v>
                </c:pt>
                <c:pt idx="13">
                  <c:v>74.549871391826215</c:v>
                </c:pt>
                <c:pt idx="14">
                  <c:v>79.615604458416669</c:v>
                </c:pt>
                <c:pt idx="15">
                  <c:v>84.681337525007123</c:v>
                </c:pt>
                <c:pt idx="16">
                  <c:v>84.681337525007123</c:v>
                </c:pt>
                <c:pt idx="17">
                  <c:v>91.218919691340375</c:v>
                </c:pt>
                <c:pt idx="18">
                  <c:v>97.756501857673612</c:v>
                </c:pt>
                <c:pt idx="19">
                  <c:v>97.756501857673612</c:v>
                </c:pt>
                <c:pt idx="20">
                  <c:v>98.878250928836792</c:v>
                </c:pt>
                <c:pt idx="21">
                  <c:v>99.999999999999986</c:v>
                </c:pt>
              </c:numCache>
            </c:numRef>
          </c:cat>
          <c:val>
            <c:numRef>
              <c:f>Zimbabwe2!$O$7:$O$28</c:f>
              <c:numCache>
                <c:formatCode>General</c:formatCode>
                <c:ptCount val="22"/>
                <c:pt idx="18">
                  <c:v>0</c:v>
                </c:pt>
                <c:pt idx="19" formatCode="#,##0.0">
                  <c:v>14.011234026656442</c:v>
                </c:pt>
                <c:pt idx="20" formatCode="#,##0.0">
                  <c:v>14.011234026656442</c:v>
                </c:pt>
                <c:pt idx="21" formatCode="#,##0.0">
                  <c:v>14.011234026656442</c:v>
                </c:pt>
              </c:numCache>
            </c:numRef>
          </c:val>
        </c:ser>
        <c:dLbls>
          <c:showLegendKey val="0"/>
          <c:showVal val="0"/>
          <c:showCatName val="0"/>
          <c:showSerName val="0"/>
          <c:showPercent val="0"/>
          <c:showBubbleSize val="0"/>
        </c:dLbls>
        <c:axId val="239064576"/>
        <c:axId val="239066496"/>
      </c:areaChart>
      <c:dateAx>
        <c:axId val="239064576"/>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239066496"/>
        <c:crosses val="autoZero"/>
        <c:auto val="0"/>
        <c:lblOffset val="100"/>
        <c:baseTimeUnit val="days"/>
        <c:majorUnit val="10"/>
        <c:majorTimeUnit val="days"/>
      </c:dateAx>
      <c:valAx>
        <c:axId val="239066496"/>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239064576"/>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Ethiopia2!$I$6</c:f>
              <c:strCache>
                <c:ptCount val="1"/>
                <c:pt idx="0">
                  <c:v>Agriculture</c:v>
                </c:pt>
              </c:strCache>
            </c:strRef>
          </c:tx>
          <c:spPr>
            <a:solidFill>
              <a:srgbClr val="13CF44"/>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Ethiopia2!$I$7:$I$28</c:f>
              <c:numCache>
                <c:formatCode>#,##0.0</c:formatCode>
                <c:ptCount val="22"/>
                <c:pt idx="0" formatCode="General">
                  <c:v>0</c:v>
                </c:pt>
                <c:pt idx="1">
                  <c:v>0.50098064652495478</c:v>
                </c:pt>
                <c:pt idx="2">
                  <c:v>0.50098064652495478</c:v>
                </c:pt>
                <c:pt idx="3">
                  <c:v>0.50098064652495478</c:v>
                </c:pt>
                <c:pt idx="4" formatCode="General">
                  <c:v>0</c:v>
                </c:pt>
              </c:numCache>
            </c:numRef>
          </c:val>
        </c:ser>
        <c:ser>
          <c:idx val="1"/>
          <c:order val="1"/>
          <c:tx>
            <c:strRef>
              <c:f>Ethiopia2!$J$6</c:f>
              <c:strCache>
                <c:ptCount val="1"/>
                <c:pt idx="0">
                  <c:v>Manufacturing</c:v>
                </c:pt>
              </c:strCache>
            </c:strRef>
          </c:tx>
          <c:spPr>
            <a:solidFill>
              <a:srgbClr val="6666FF"/>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Ethiopia2!$J$7:$J$28</c:f>
              <c:numCache>
                <c:formatCode>General</c:formatCode>
                <c:ptCount val="22"/>
                <c:pt idx="3">
                  <c:v>0</c:v>
                </c:pt>
                <c:pt idx="4" formatCode="#,##0.000">
                  <c:v>1.1810997767457574</c:v>
                </c:pt>
                <c:pt idx="5" formatCode="#,##0.000">
                  <c:v>1.1810997767457574</c:v>
                </c:pt>
                <c:pt idx="6" formatCode="#,##0.000">
                  <c:v>1.1810997767457574</c:v>
                </c:pt>
                <c:pt idx="7">
                  <c:v>0</c:v>
                </c:pt>
              </c:numCache>
            </c:numRef>
          </c:val>
        </c:ser>
        <c:ser>
          <c:idx val="2"/>
          <c:order val="2"/>
          <c:tx>
            <c:strRef>
              <c:f>Ethiopia2!$K$6</c:f>
              <c:strCache>
                <c:ptCount val="1"/>
                <c:pt idx="0">
                  <c:v>Other</c:v>
                </c:pt>
              </c:strCache>
            </c:strRef>
          </c:tx>
          <c:spPr>
            <a:solidFill>
              <a:srgbClr val="CC6600"/>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Ethiopia2!$K$7:$K$28</c:f>
              <c:numCache>
                <c:formatCode>General</c:formatCode>
                <c:ptCount val="22"/>
                <c:pt idx="6">
                  <c:v>0</c:v>
                </c:pt>
                <c:pt idx="7" formatCode="#,##0.000">
                  <c:v>1.9571072994367031</c:v>
                </c:pt>
                <c:pt idx="8" formatCode="#,##0.000">
                  <c:v>1.9571072994367031</c:v>
                </c:pt>
                <c:pt idx="9" formatCode="#,##0.000">
                  <c:v>1.9571072994367031</c:v>
                </c:pt>
                <c:pt idx="10">
                  <c:v>0</c:v>
                </c:pt>
              </c:numCache>
            </c:numRef>
          </c:val>
        </c:ser>
        <c:ser>
          <c:idx val="3"/>
          <c:order val="3"/>
          <c:tx>
            <c:strRef>
              <c:f>Ethiopia2!$L$6</c:f>
              <c:strCache>
                <c:ptCount val="1"/>
                <c:pt idx="0">
                  <c:v>Wholesale, retail, hotels</c:v>
                </c:pt>
              </c:strCache>
            </c:strRef>
          </c:tx>
          <c:spPr>
            <a:solidFill>
              <a:srgbClr val="FF00FF"/>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Ethiopia2!$L$7:$L$28</c:f>
              <c:numCache>
                <c:formatCode>General</c:formatCode>
                <c:ptCount val="22"/>
                <c:pt idx="9">
                  <c:v>0</c:v>
                </c:pt>
                <c:pt idx="10" formatCode="#,##0.0">
                  <c:v>2.7483855650058504</c:v>
                </c:pt>
                <c:pt idx="11" formatCode="#,##0.0">
                  <c:v>2.7483855650058504</c:v>
                </c:pt>
                <c:pt idx="12" formatCode="#,##0.0">
                  <c:v>2.7483855650058504</c:v>
                </c:pt>
                <c:pt idx="13">
                  <c:v>0</c:v>
                </c:pt>
              </c:numCache>
            </c:numRef>
          </c:val>
        </c:ser>
        <c:ser>
          <c:idx val="4"/>
          <c:order val="4"/>
          <c:tx>
            <c:strRef>
              <c:f>Ethiopia2!$M$6</c:f>
              <c:strCache>
                <c:ptCount val="1"/>
                <c:pt idx="0">
                  <c:v>Mining &amp; utilities</c:v>
                </c:pt>
              </c:strCache>
            </c:strRef>
          </c:tx>
          <c:spPr>
            <a:solidFill>
              <a:srgbClr val="66FFFF"/>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Ethiopia2!$M$7:$M$28</c:f>
              <c:numCache>
                <c:formatCode>General</c:formatCode>
                <c:ptCount val="22"/>
                <c:pt idx="12">
                  <c:v>0</c:v>
                </c:pt>
                <c:pt idx="13" formatCode="#,##0.0">
                  <c:v>3.0230148388485927</c:v>
                </c:pt>
                <c:pt idx="14" formatCode="#,##0.0">
                  <c:v>3.0230148388485927</c:v>
                </c:pt>
                <c:pt idx="15" formatCode="#,##0.0">
                  <c:v>3.0230148388485927</c:v>
                </c:pt>
                <c:pt idx="16">
                  <c:v>0</c:v>
                </c:pt>
              </c:numCache>
            </c:numRef>
          </c:val>
        </c:ser>
        <c:ser>
          <c:idx val="5"/>
          <c:order val="5"/>
          <c:tx>
            <c:strRef>
              <c:f>Ethiopia2!$N$6</c:f>
              <c:strCache>
                <c:ptCount val="1"/>
                <c:pt idx="0">
                  <c:v>Construction</c:v>
                </c:pt>
              </c:strCache>
            </c:strRef>
          </c:tx>
          <c:spPr>
            <a:solidFill>
              <a:srgbClr val="000000"/>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Ethiopia2!$N$7:$N$28</c:f>
              <c:numCache>
                <c:formatCode>General</c:formatCode>
                <c:ptCount val="22"/>
                <c:pt idx="15">
                  <c:v>0</c:v>
                </c:pt>
                <c:pt idx="16" formatCode="#,##0.0">
                  <c:v>3.7717678486776922</c:v>
                </c:pt>
                <c:pt idx="17" formatCode="#,##0.0">
                  <c:v>3.7717678486776922</c:v>
                </c:pt>
                <c:pt idx="18" formatCode="#,##0.0">
                  <c:v>3.7717678486776922</c:v>
                </c:pt>
                <c:pt idx="19">
                  <c:v>0</c:v>
                </c:pt>
              </c:numCache>
            </c:numRef>
          </c:val>
        </c:ser>
        <c:ser>
          <c:idx val="6"/>
          <c:order val="6"/>
          <c:tx>
            <c:strRef>
              <c:f>Ethiopia2!$O$6</c:f>
              <c:strCache>
                <c:ptCount val="1"/>
                <c:pt idx="0">
                  <c:v>Transport, storage, comms</c:v>
                </c:pt>
              </c:strCache>
            </c:strRef>
          </c:tx>
          <c:spPr>
            <a:solidFill>
              <a:srgbClr val="FFFF00"/>
            </a:solidFill>
            <a:ln w="3175">
              <a:solidFill>
                <a:schemeClr val="bg1">
                  <a:lumMod val="50000"/>
                </a:schemeClr>
              </a:solidFill>
            </a:ln>
          </c:spPr>
          <c:cat>
            <c:numRef>
              <c:f>Ethiopia2!$H$7:$H$28</c:f>
              <c:numCache>
                <c:formatCode>0.00</c:formatCode>
                <c:ptCount val="22"/>
                <c:pt idx="0">
                  <c:v>0</c:v>
                </c:pt>
                <c:pt idx="1">
                  <c:v>0</c:v>
                </c:pt>
                <c:pt idx="2">
                  <c:v>36.33694512408249</c:v>
                </c:pt>
                <c:pt idx="3">
                  <c:v>72.67389024816498</c:v>
                </c:pt>
                <c:pt idx="4">
                  <c:v>72.67389024816498</c:v>
                </c:pt>
                <c:pt idx="5">
                  <c:v>74.916695794011417</c:v>
                </c:pt>
                <c:pt idx="6">
                  <c:v>77.159501339857869</c:v>
                </c:pt>
                <c:pt idx="7">
                  <c:v>77.159501339857869</c:v>
                </c:pt>
                <c:pt idx="8">
                  <c:v>83.353139927764204</c:v>
                </c:pt>
                <c:pt idx="9">
                  <c:v>89.546778515670525</c:v>
                </c:pt>
                <c:pt idx="10">
                  <c:v>89.546778515670525</c:v>
                </c:pt>
                <c:pt idx="11">
                  <c:v>92.833508097401847</c:v>
                </c:pt>
                <c:pt idx="12">
                  <c:v>96.120237679133183</c:v>
                </c:pt>
                <c:pt idx="13">
                  <c:v>96.120237679133183</c:v>
                </c:pt>
                <c:pt idx="14">
                  <c:v>96.600256320633832</c:v>
                </c:pt>
                <c:pt idx="15">
                  <c:v>97.080274962134467</c:v>
                </c:pt>
                <c:pt idx="16">
                  <c:v>97.080274962134467</c:v>
                </c:pt>
                <c:pt idx="17">
                  <c:v>98.0531282768263</c:v>
                </c:pt>
                <c:pt idx="18">
                  <c:v>99.025981591518132</c:v>
                </c:pt>
                <c:pt idx="19">
                  <c:v>99.025981591518132</c:v>
                </c:pt>
                <c:pt idx="20">
                  <c:v>99.51299079575908</c:v>
                </c:pt>
                <c:pt idx="21">
                  <c:v>100.00000000000003</c:v>
                </c:pt>
              </c:numCache>
            </c:numRef>
          </c:cat>
          <c:val>
            <c:numRef>
              <c:f>Ethiopia2!$O$7:$O$28</c:f>
              <c:numCache>
                <c:formatCode>General</c:formatCode>
                <c:ptCount val="22"/>
                <c:pt idx="18">
                  <c:v>0</c:v>
                </c:pt>
                <c:pt idx="19" formatCode="#,##0.0">
                  <c:v>5.8964406124536435</c:v>
                </c:pt>
                <c:pt idx="20" formatCode="#,##0.0">
                  <c:v>5.8964406124536435</c:v>
                </c:pt>
                <c:pt idx="21" formatCode="#,##0.0">
                  <c:v>5.8964406124536435</c:v>
                </c:pt>
              </c:numCache>
            </c:numRef>
          </c:val>
        </c:ser>
        <c:dLbls>
          <c:showLegendKey val="0"/>
          <c:showVal val="0"/>
          <c:showCatName val="0"/>
          <c:showSerName val="0"/>
          <c:showPercent val="0"/>
          <c:showBubbleSize val="0"/>
        </c:dLbls>
        <c:axId val="391390720"/>
        <c:axId val="391392640"/>
      </c:areaChart>
      <c:dateAx>
        <c:axId val="391390720"/>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391392640"/>
        <c:crosses val="autoZero"/>
        <c:auto val="0"/>
        <c:lblOffset val="100"/>
        <c:baseTimeUnit val="days"/>
        <c:majorUnit val="10"/>
        <c:majorTimeUnit val="days"/>
      </c:dateAx>
      <c:valAx>
        <c:axId val="391392640"/>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391390720"/>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scatterChart>
        <c:scatterStyle val="lineMarker"/>
        <c:varyColors val="0"/>
        <c:ser>
          <c:idx val="0"/>
          <c:order val="0"/>
          <c:spPr>
            <a:ln w="66675">
              <a:noFill/>
            </a:ln>
          </c:spPr>
          <c:marker>
            <c:symbol val="circle"/>
            <c:size val="5"/>
          </c:marker>
          <c:dLbls>
            <c:dLbl>
              <c:idx val="0"/>
              <c:layout/>
              <c:tx>
                <c:rich>
                  <a:bodyPr/>
                  <a:lstStyle/>
                  <a:p>
                    <a:r>
                      <a:rPr lang="en-US" sz="700"/>
                      <a:t>Other non-</a:t>
                    </a:r>
                    <a:br>
                      <a:rPr lang="en-US" sz="700"/>
                    </a:br>
                    <a:r>
                      <a:rPr lang="en-US" sz="700"/>
                      <a:t>market services</a:t>
                    </a:r>
                    <a:endParaRPr lang="en-US"/>
                  </a:p>
                </c:rich>
              </c:tx>
              <c:dLblPos val="r"/>
              <c:showLegendKey val="0"/>
              <c:showVal val="1"/>
              <c:showCatName val="1"/>
              <c:showSerName val="0"/>
              <c:showPercent val="0"/>
              <c:showBubbleSize val="0"/>
            </c:dLbl>
            <c:dLbl>
              <c:idx val="1"/>
              <c:layout/>
              <c:tx>
                <c:rich>
                  <a:bodyPr/>
                  <a:lstStyle/>
                  <a:p>
                    <a:r>
                      <a:rPr lang="en-US" sz="700"/>
                      <a:t>Agriculture</a:t>
                    </a:r>
                    <a:endParaRPr lang="en-US"/>
                  </a:p>
                </c:rich>
              </c:tx>
              <c:dLblPos val="l"/>
              <c:showLegendKey val="0"/>
              <c:showVal val="1"/>
              <c:showCatName val="1"/>
              <c:showSerName val="0"/>
              <c:showPercent val="0"/>
              <c:showBubbleSize val="0"/>
            </c:dLbl>
            <c:dLbl>
              <c:idx val="2"/>
              <c:layout/>
              <c:tx>
                <c:rich>
                  <a:bodyPr/>
                  <a:lstStyle/>
                  <a:p>
                    <a:r>
                      <a:rPr lang="en-US" sz="700"/>
                      <a:t>Manufacturing</a:t>
                    </a:r>
                    <a:endParaRPr lang="en-US"/>
                  </a:p>
                </c:rich>
              </c:tx>
              <c:dLblPos val="t"/>
              <c:showLegendKey val="0"/>
              <c:showVal val="1"/>
              <c:showCatName val="1"/>
              <c:showSerName val="0"/>
              <c:showPercent val="0"/>
              <c:showBubbleSize val="0"/>
            </c:dLbl>
            <c:dLbl>
              <c:idx val="3"/>
              <c:layout/>
              <c:tx>
                <c:rich>
                  <a:bodyPr/>
                  <a:lstStyle/>
                  <a:p>
                    <a:r>
                      <a:rPr lang="en-US" sz="700"/>
                      <a:t>Distribution</a:t>
                    </a:r>
                    <a:endParaRPr lang="en-US"/>
                  </a:p>
                </c:rich>
              </c:tx>
              <c:dLblPos val="b"/>
              <c:showLegendKey val="0"/>
              <c:showVal val="1"/>
              <c:showCatName val="1"/>
              <c:showSerName val="0"/>
              <c:showPercent val="0"/>
              <c:showBubbleSize val="0"/>
            </c:dLbl>
            <c:dLbl>
              <c:idx val="4"/>
              <c:layout/>
              <c:tx>
                <c:rich>
                  <a:bodyPr/>
                  <a:lstStyle/>
                  <a:p>
                    <a:r>
                      <a:rPr lang="en-US" sz="700"/>
                      <a:t>Govt services</a:t>
                    </a:r>
                    <a:endParaRPr lang="en-US"/>
                  </a:p>
                </c:rich>
              </c:tx>
              <c:dLblPos val="l"/>
              <c:showLegendKey val="0"/>
              <c:showVal val="1"/>
              <c:showCatName val="1"/>
              <c:showSerName val="0"/>
              <c:showPercent val="0"/>
              <c:showBubbleSize val="0"/>
            </c:dLbl>
            <c:dLbl>
              <c:idx val="5"/>
              <c:layout/>
              <c:tx>
                <c:rich>
                  <a:bodyPr/>
                  <a:lstStyle/>
                  <a:p>
                    <a:r>
                      <a:rPr lang="en-US" sz="700"/>
                      <a:t>FInance &amp; business</a:t>
                    </a:r>
                    <a:endParaRPr lang="en-US"/>
                  </a:p>
                </c:rich>
              </c:tx>
              <c:dLblPos val="b"/>
              <c:showLegendKey val="0"/>
              <c:showVal val="1"/>
              <c:showCatName val="1"/>
              <c:showSerName val="0"/>
              <c:showPercent val="0"/>
              <c:showBubbleSize val="0"/>
            </c:dLbl>
            <c:dLbl>
              <c:idx val="6"/>
              <c:layout/>
              <c:tx>
                <c:rich>
                  <a:bodyPr/>
                  <a:lstStyle/>
                  <a:p>
                    <a:r>
                      <a:rPr lang="en-US" sz="700"/>
                      <a:t>Mining</a:t>
                    </a:r>
                    <a:endParaRPr lang="en-US"/>
                  </a:p>
                </c:rich>
              </c:tx>
              <c:dLblPos val="l"/>
              <c:showLegendKey val="0"/>
              <c:showVal val="1"/>
              <c:showCatName val="1"/>
              <c:showSerName val="0"/>
              <c:showPercent val="0"/>
              <c:showBubbleSize val="0"/>
            </c:dLbl>
            <c:dLbl>
              <c:idx val="7"/>
              <c:layout/>
              <c:tx>
                <c:rich>
                  <a:bodyPr/>
                  <a:lstStyle/>
                  <a:p>
                    <a:r>
                      <a:rPr lang="en-US" sz="700"/>
                      <a:t>Other industry</a:t>
                    </a:r>
                    <a:endParaRPr lang="en-US"/>
                  </a:p>
                </c:rich>
              </c:tx>
              <c:dLblPos val="l"/>
              <c:showLegendKey val="0"/>
              <c:showVal val="1"/>
              <c:showCatName val="1"/>
              <c:showSerName val="0"/>
              <c:showPercent val="0"/>
              <c:showBubbleSize val="0"/>
            </c:dLbl>
            <c:txPr>
              <a:bodyPr/>
              <a:lstStyle/>
              <a:p>
                <a:pPr>
                  <a:defRPr sz="700"/>
                </a:pPr>
                <a:endParaRPr lang="en-US"/>
              </a:p>
            </c:txPr>
            <c:dLblPos val="t"/>
            <c:showLegendKey val="0"/>
            <c:showVal val="1"/>
            <c:showCatName val="1"/>
            <c:showSerName val="0"/>
            <c:showPercent val="0"/>
            <c:showBubbleSize val="0"/>
            <c:showLeaderLines val="0"/>
          </c:dLbls>
          <c:xVal>
            <c:numRef>
              <c:f>Ghana!$E$7:$E$14</c:f>
              <c:numCache>
                <c:formatCode>#,##0.000</c:formatCode>
                <c:ptCount val="8"/>
                <c:pt idx="0">
                  <c:v>6.304186422597656E-2</c:v>
                </c:pt>
                <c:pt idx="1">
                  <c:v>0.4786837416777347</c:v>
                </c:pt>
                <c:pt idx="2">
                  <c:v>0.58666106659566641</c:v>
                </c:pt>
                <c:pt idx="3">
                  <c:v>0.86538525680091472</c:v>
                </c:pt>
                <c:pt idx="4">
                  <c:v>0.93134267325436548</c:v>
                </c:pt>
                <c:pt idx="5">
                  <c:v>0.95444614725847476</c:v>
                </c:pt>
                <c:pt idx="6">
                  <c:v>0.96545526090167821</c:v>
                </c:pt>
                <c:pt idx="7">
                  <c:v>1</c:v>
                </c:pt>
              </c:numCache>
            </c:numRef>
          </c:xVal>
          <c:yVal>
            <c:numRef>
              <c:f>Ghana!$F$7:$F$14</c:f>
              <c:numCache>
                <c:formatCode>#,##0.0</c:formatCode>
                <c:ptCount val="8"/>
                <c:pt idx="0">
                  <c:v>0.66724130888768229</c:v>
                </c:pt>
                <c:pt idx="1">
                  <c:v>0.70925386660544831</c:v>
                </c:pt>
                <c:pt idx="2">
                  <c:v>0.813287862399247</c:v>
                </c:pt>
                <c:pt idx="3">
                  <c:v>1.0099411815305139</c:v>
                </c:pt>
                <c:pt idx="4">
                  <c:v>1.515292587734274</c:v>
                </c:pt>
                <c:pt idx="5">
                  <c:v>2.5455741243241325</c:v>
                </c:pt>
                <c:pt idx="6">
                  <c:v>2.6631453681201616</c:v>
                </c:pt>
                <c:pt idx="7">
                  <c:v>3.0613434182941739</c:v>
                </c:pt>
              </c:numCache>
            </c:numRef>
          </c:yVal>
          <c:smooth val="0"/>
        </c:ser>
        <c:dLbls>
          <c:showLegendKey val="0"/>
          <c:showVal val="1"/>
          <c:showCatName val="0"/>
          <c:showSerName val="0"/>
          <c:showPercent val="0"/>
          <c:showBubbleSize val="0"/>
        </c:dLbls>
        <c:axId val="389782912"/>
        <c:axId val="392696576"/>
      </c:scatterChart>
      <c:valAx>
        <c:axId val="389782912"/>
        <c:scaling>
          <c:orientation val="minMax"/>
          <c:max val="1"/>
        </c:scaling>
        <c:delete val="0"/>
        <c:axPos val="b"/>
        <c:title>
          <c:tx>
            <c:rich>
              <a:bodyPr/>
              <a:lstStyle/>
              <a:p>
                <a:pPr>
                  <a:defRPr b="0"/>
                </a:pPr>
                <a:r>
                  <a:rPr lang="en-US" b="0"/>
                  <a:t>Cumulative share of persons engaged</a:t>
                </a:r>
              </a:p>
            </c:rich>
          </c:tx>
          <c:layout/>
          <c:overlay val="0"/>
        </c:title>
        <c:numFmt formatCode="#,##0.00" sourceLinked="0"/>
        <c:majorTickMark val="out"/>
        <c:minorTickMark val="none"/>
        <c:tickLblPos val="nextTo"/>
        <c:crossAx val="392696576"/>
        <c:crosses val="autoZero"/>
        <c:crossBetween val="midCat"/>
      </c:valAx>
      <c:valAx>
        <c:axId val="392696576"/>
        <c:scaling>
          <c:orientation val="minMax"/>
        </c:scaling>
        <c:delete val="0"/>
        <c:axPos val="l"/>
        <c:majorGridlines/>
        <c:title>
          <c:tx>
            <c:rich>
              <a:bodyPr rot="-5400000" vert="horz"/>
              <a:lstStyle/>
              <a:p>
                <a:pPr>
                  <a:defRPr b="0"/>
                </a:pPr>
                <a:r>
                  <a:rPr lang="en-US" b="0"/>
                  <a:t>Relative productivity</a:t>
                </a:r>
              </a:p>
            </c:rich>
          </c:tx>
          <c:layout/>
          <c:overlay val="0"/>
        </c:title>
        <c:numFmt formatCode="#,##0" sourceLinked="0"/>
        <c:majorTickMark val="out"/>
        <c:minorTickMark val="none"/>
        <c:tickLblPos val="nextTo"/>
        <c:crossAx val="389782912"/>
        <c:crosses val="autoZero"/>
        <c:crossBetween val="midCat"/>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223737</xdr:colOff>
      <xdr:row>112</xdr:row>
      <xdr:rowOff>151632</xdr:rowOff>
    </xdr:to>
    <xdr:grpSp>
      <xdr:nvGrpSpPr>
        <xdr:cNvPr id="2" name="Group 1"/>
        <xdr:cNvGrpSpPr/>
      </xdr:nvGrpSpPr>
      <xdr:grpSpPr>
        <a:xfrm>
          <a:off x="0" y="332509"/>
          <a:ext cx="6042646" cy="16915632"/>
          <a:chOff x="0" y="332509"/>
          <a:chExt cx="6042646" cy="16915632"/>
        </a:xfrm>
      </xdr:grpSpPr>
      <xdr:pic>
        <xdr:nvPicPr>
          <xdr:cNvPr id="3" name="Picture 2"/>
          <xdr:cNvPicPr>
            <a:picLocks noChangeAspect="1"/>
          </xdr:cNvPicPr>
        </xdr:nvPicPr>
        <xdr:blipFill rotWithShape="1">
          <a:blip xmlns:r="http://schemas.openxmlformats.org/officeDocument/2006/relationships" r:embed="rId1"/>
          <a:srcRect l="28826" t="10040" r="23522" b="9446"/>
          <a:stretch/>
        </xdr:blipFill>
        <xdr:spPr>
          <a:xfrm>
            <a:off x="0" y="332509"/>
            <a:ext cx="6009395" cy="7944503"/>
          </a:xfrm>
          <a:prstGeom prst="rect">
            <a:avLst/>
          </a:prstGeom>
        </xdr:spPr>
      </xdr:pic>
      <xdr:pic>
        <xdr:nvPicPr>
          <xdr:cNvPr id="4" name="Picture 3"/>
          <xdr:cNvPicPr>
            <a:picLocks noChangeAspect="1"/>
          </xdr:cNvPicPr>
        </xdr:nvPicPr>
        <xdr:blipFill rotWithShape="1">
          <a:blip xmlns:r="http://schemas.openxmlformats.org/officeDocument/2006/relationships" r:embed="rId2"/>
          <a:srcRect l="28670" t="12549" r="23912" b="14867"/>
          <a:stretch/>
        </xdr:blipFill>
        <xdr:spPr>
          <a:xfrm>
            <a:off x="0" y="10086109"/>
            <a:ext cx="5979884" cy="7162032"/>
          </a:xfrm>
          <a:prstGeom prst="rect">
            <a:avLst/>
          </a:prstGeom>
        </xdr:spPr>
      </xdr:pic>
      <xdr:pic>
        <xdr:nvPicPr>
          <xdr:cNvPr id="5" name="Picture 4"/>
          <xdr:cNvPicPr>
            <a:picLocks noChangeAspect="1"/>
          </xdr:cNvPicPr>
        </xdr:nvPicPr>
        <xdr:blipFill rotWithShape="1">
          <a:blip xmlns:r="http://schemas.openxmlformats.org/officeDocument/2006/relationships" r:embed="rId3"/>
          <a:srcRect l="28620" t="26285" r="23728" b="55553"/>
          <a:stretch/>
        </xdr:blipFill>
        <xdr:spPr>
          <a:xfrm>
            <a:off x="0" y="8257308"/>
            <a:ext cx="6042646" cy="179208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30480</xdr:rowOff>
    </xdr:from>
    <xdr:to>
      <xdr:col>16</xdr:col>
      <xdr:colOff>182880</xdr:colOff>
      <xdr:row>51</xdr:row>
      <xdr:rowOff>30480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0.82667</cdr:x>
      <cdr:y>0.12209</cdr:y>
    </cdr:from>
    <cdr:to>
      <cdr:x>0.93667</cdr:x>
      <cdr:y>0.18023</cdr:y>
    </cdr:to>
    <cdr:sp macro="" textlink="">
      <cdr:nvSpPr>
        <cdr:cNvPr id="2" name="TextBox 1"/>
        <cdr:cNvSpPr txBox="1"/>
      </cdr:nvSpPr>
      <cdr:spPr>
        <a:xfrm xmlns:a="http://schemas.openxmlformats.org/drawingml/2006/main">
          <a:off x="3779520" y="320040"/>
          <a:ext cx="502920" cy="15240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Agriculture</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0.83334</cdr:x>
      <cdr:y>0.10465</cdr:y>
    </cdr:from>
    <cdr:to>
      <cdr:x>0.94334</cdr:x>
      <cdr:y>0.16279</cdr:y>
    </cdr:to>
    <cdr:sp macro="" textlink="">
      <cdr:nvSpPr>
        <cdr:cNvPr id="2" name="TextBox 1"/>
        <cdr:cNvSpPr txBox="1"/>
      </cdr:nvSpPr>
      <cdr:spPr>
        <a:xfrm xmlns:a="http://schemas.openxmlformats.org/drawingml/2006/main">
          <a:off x="3810015" y="274312"/>
          <a:ext cx="502920" cy="152401"/>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ctr"/>
          <a:r>
            <a:rPr lang="en-GB" sz="800">
              <a:latin typeface="Arial" panose="020B0604020202020204" pitchFamily="34" charset="0"/>
              <a:cs typeface="Arial" panose="020B0604020202020204" pitchFamily="34" charset="0"/>
            </a:rPr>
            <a:t>Industry</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272640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272640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272640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14</xdr:col>
      <xdr:colOff>358140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5</xdr:col>
      <xdr:colOff>243840</xdr:colOff>
      <xdr:row>30</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5</xdr:col>
      <xdr:colOff>243840</xdr:colOff>
      <xdr:row>34</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38100</xdr:colOff>
      <xdr:row>13</xdr:row>
      <xdr:rowOff>38100</xdr:rowOff>
    </xdr:from>
    <xdr:to>
      <xdr:col>5</xdr:col>
      <xdr:colOff>281940</xdr:colOff>
      <xdr:row>30</xdr:row>
      <xdr:rowOff>68580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18</xdr:row>
      <xdr:rowOff>0</xdr:rowOff>
    </xdr:from>
    <xdr:to>
      <xdr:col>16</xdr:col>
      <xdr:colOff>182880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243840</xdr:colOff>
      <xdr:row>35</xdr:row>
      <xdr:rowOff>30480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16</xdr:col>
      <xdr:colOff>182880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15</xdr:row>
      <xdr:rowOff>0</xdr:rowOff>
    </xdr:from>
    <xdr:to>
      <xdr:col>6</xdr:col>
      <xdr:colOff>317460</xdr:colOff>
      <xdr:row>33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DR%20Congo%20labour%20productivi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edg/Economic%20Transformation/SharedDocuments/Data%20analysis/Country%20data/Economic%20structures%20TFP%20and%20wages%20excels/South%20Africa%20-%20non-tra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jikistan%20labour%20productivi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Tanzania%20labour%20productivity%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Uganda%20labour%20productivi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West%20Bank%20&amp;%20Gaza%20labour%20productivit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Yemen%20labour%20productivit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ambia%20labour%20productivit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Zimbabwe%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6">
          <cell r="C46">
            <v>1</v>
          </cell>
          <cell r="D46" t="str">
            <v>n/a</v>
          </cell>
          <cell r="E46">
            <v>9843</v>
          </cell>
          <cell r="F46">
            <v>12894</v>
          </cell>
          <cell r="G46">
            <v>14383</v>
          </cell>
          <cell r="H46">
            <v>16313</v>
          </cell>
          <cell r="I46">
            <v>17653</v>
          </cell>
          <cell r="J46" t="str">
            <v>n/a</v>
          </cell>
          <cell r="K46">
            <v>76.207804273768971</v>
          </cell>
          <cell r="L46">
            <v>77.316064040295018</v>
          </cell>
          <cell r="M46">
            <v>74.872462259239981</v>
          </cell>
          <cell r="N46">
            <v>72.887717260176046</v>
          </cell>
          <cell r="O46">
            <v>71.929753076358892</v>
          </cell>
        </row>
        <row r="47">
          <cell r="C47">
            <v>2</v>
          </cell>
          <cell r="D47" t="str">
            <v>n/a</v>
          </cell>
          <cell r="E47">
            <v>89</v>
          </cell>
          <cell r="F47">
            <v>126</v>
          </cell>
          <cell r="G47">
            <v>149</v>
          </cell>
          <cell r="H47">
            <v>175</v>
          </cell>
          <cell r="I47">
            <v>203</v>
          </cell>
          <cell r="J47" t="str">
            <v>n/a</v>
          </cell>
          <cell r="K47">
            <v>0.68906782285537316</v>
          </cell>
          <cell r="L47">
            <v>0.75553157042633567</v>
          </cell>
          <cell r="M47">
            <v>0.77563768870380012</v>
          </cell>
          <cell r="N47">
            <v>0.7819132299718512</v>
          </cell>
          <cell r="O47">
            <v>0.82715345122646899</v>
          </cell>
        </row>
        <row r="48">
          <cell r="C48">
            <v>3</v>
          </cell>
          <cell r="D48" t="str">
            <v>n/a</v>
          </cell>
          <cell r="E48">
            <v>346</v>
          </cell>
          <cell r="F48">
            <v>637</v>
          </cell>
          <cell r="G48">
            <v>1077</v>
          </cell>
          <cell r="H48">
            <v>1564</v>
          </cell>
          <cell r="I48">
            <v>1773</v>
          </cell>
          <cell r="J48" t="str">
            <v>n/a</v>
          </cell>
          <cell r="K48">
            <v>2.6788479405388665</v>
          </cell>
          <cell r="L48">
            <v>3.8196318282664747</v>
          </cell>
          <cell r="M48">
            <v>5.6064549713690788</v>
          </cell>
          <cell r="N48">
            <v>6.9880702381484294</v>
          </cell>
          <cell r="O48">
            <v>7.2243500937168932</v>
          </cell>
        </row>
        <row r="49">
          <cell r="C49">
            <v>4</v>
          </cell>
          <cell r="D49" t="str">
            <v>n/a</v>
          </cell>
          <cell r="E49">
            <v>248</v>
          </cell>
          <cell r="F49">
            <v>250</v>
          </cell>
          <cell r="G49">
            <v>352</v>
          </cell>
          <cell r="H49">
            <v>472</v>
          </cell>
          <cell r="I49">
            <v>567</v>
          </cell>
          <cell r="J49" t="str">
            <v>n/a</v>
          </cell>
          <cell r="K49">
            <v>1.9200991018891298</v>
          </cell>
          <cell r="L49">
            <v>1.4990705762427294</v>
          </cell>
          <cell r="M49">
            <v>1.8323789692868298</v>
          </cell>
          <cell r="N49">
            <v>2.1089316831240783</v>
          </cell>
          <cell r="O49">
            <v>2.3103251568739305</v>
          </cell>
        </row>
        <row r="50">
          <cell r="C50">
            <v>5</v>
          </cell>
          <cell r="D50" t="str">
            <v>n/a</v>
          </cell>
          <cell r="E50">
            <v>260</v>
          </cell>
          <cell r="F50">
            <v>321</v>
          </cell>
          <cell r="G50">
            <v>372</v>
          </cell>
          <cell r="H50">
            <v>444</v>
          </cell>
          <cell r="I50">
            <v>495</v>
          </cell>
          <cell r="J50" t="str">
            <v>n/a</v>
          </cell>
          <cell r="K50">
            <v>2.0130071229482809</v>
          </cell>
          <cell r="L50">
            <v>1.9248066198956648</v>
          </cell>
          <cell r="M50">
            <v>1.9364914107235816</v>
          </cell>
          <cell r="N50">
            <v>1.9838255663285822</v>
          </cell>
          <cell r="O50">
            <v>2.0169505337788283</v>
          </cell>
        </row>
        <row r="51">
          <cell r="C51">
            <v>6</v>
          </cell>
          <cell r="D51" t="str">
            <v>n/a</v>
          </cell>
          <cell r="E51">
            <v>62</v>
          </cell>
          <cell r="F51">
            <v>68</v>
          </cell>
          <cell r="G51">
            <v>82</v>
          </cell>
          <cell r="H51">
            <v>101</v>
          </cell>
          <cell r="I51">
            <v>116</v>
          </cell>
          <cell r="J51" t="str">
            <v>n/a</v>
          </cell>
          <cell r="K51">
            <v>0.48002477547228245</v>
          </cell>
          <cell r="L51">
            <v>0.40774719673802245</v>
          </cell>
          <cell r="M51">
            <v>0.42686100989068193</v>
          </cell>
          <cell r="N51">
            <v>0.45127563558375405</v>
          </cell>
          <cell r="O51">
            <v>0.47265911498655361</v>
          </cell>
        </row>
        <row r="52">
          <cell r="C52">
            <v>7</v>
          </cell>
          <cell r="D52" t="str">
            <v>n/a</v>
          </cell>
          <cell r="E52">
            <v>2068</v>
          </cell>
          <cell r="F52">
            <v>2381</v>
          </cell>
          <cell r="G52">
            <v>2795</v>
          </cell>
          <cell r="H52">
            <v>3312</v>
          </cell>
          <cell r="I52">
            <v>3735</v>
          </cell>
          <cell r="J52" t="str">
            <v>n/a</v>
          </cell>
          <cell r="K52">
            <v>16.011148962527098</v>
          </cell>
          <cell r="L52">
            <v>14.277148168135756</v>
          </cell>
          <cell r="M52">
            <v>14.549713690786048</v>
          </cell>
          <cell r="N52">
            <v>14.798266386667263</v>
          </cell>
          <cell r="O52">
            <v>15.218808573058432</v>
          </cell>
        </row>
        <row r="59">
          <cell r="C59">
            <v>1</v>
          </cell>
          <cell r="D59" t="str">
            <v>n/a</v>
          </cell>
          <cell r="E59">
            <v>261.52576189212522</v>
          </cell>
          <cell r="F59">
            <v>205.26727111387564</v>
          </cell>
          <cell r="G59">
            <v>179.51301459782042</v>
          </cell>
          <cell r="H59">
            <v>188.05149078135838</v>
          </cell>
          <cell r="I59">
            <v>194.10109783764929</v>
          </cell>
          <cell r="J59" t="str">
            <v>n/a</v>
          </cell>
          <cell r="K59">
            <v>0.21637027164173461</v>
          </cell>
          <cell r="L59">
            <v>0.35026814300258191</v>
          </cell>
          <cell r="M59">
            <v>0.29782328408089959</v>
          </cell>
          <cell r="N59">
            <v>0.27434219403211485</v>
          </cell>
          <cell r="O59">
            <v>0.25118799913435447</v>
          </cell>
        </row>
        <row r="60">
          <cell r="C60">
            <v>2</v>
          </cell>
          <cell r="D60" t="str">
            <v>n/a</v>
          </cell>
          <cell r="E60">
            <v>11282.586730792998</v>
          </cell>
          <cell r="F60">
            <v>6261.6800418639295</v>
          </cell>
          <cell r="G60">
            <v>6969.0414715156585</v>
          </cell>
          <cell r="H60">
            <v>18633.272676510784</v>
          </cell>
          <cell r="I60">
            <v>23806.453503908204</v>
          </cell>
          <cell r="J60" t="str">
            <v>n/a</v>
          </cell>
          <cell r="K60">
            <v>9.3345157972240997</v>
          </cell>
          <cell r="L60">
            <v>10.684933006798021</v>
          </cell>
          <cell r="M60">
            <v>11.562074329779424</v>
          </cell>
          <cell r="N60">
            <v>27.183474519838104</v>
          </cell>
          <cell r="O60">
            <v>30.80814837602551</v>
          </cell>
        </row>
        <row r="61">
          <cell r="C61">
            <v>3</v>
          </cell>
          <cell r="D61" t="str">
            <v>n/a</v>
          </cell>
          <cell r="E61">
            <v>14282.298961860231</v>
          </cell>
          <cell r="F61">
            <v>3437.4654100367547</v>
          </cell>
          <cell r="G61">
            <v>2144.5969935254375</v>
          </cell>
          <cell r="H61">
            <v>1133.2419377259646</v>
          </cell>
          <cell r="I61">
            <v>1178.2720383969172</v>
          </cell>
          <cell r="J61" t="str">
            <v>n/a</v>
          </cell>
          <cell r="K61">
            <v>11.816292527696918</v>
          </cell>
          <cell r="L61">
            <v>5.865692174283466</v>
          </cell>
          <cell r="M61">
            <v>3.5580201305890413</v>
          </cell>
          <cell r="N61">
            <v>1.653249747040908</v>
          </cell>
          <cell r="O61">
            <v>1.5248125799290084</v>
          </cell>
        </row>
        <row r="62">
          <cell r="C62">
            <v>4</v>
          </cell>
          <cell r="D62" t="str">
            <v>n/a</v>
          </cell>
          <cell r="E62">
            <v>1076.4314364368856</v>
          </cell>
          <cell r="F62">
            <v>816.19215796821061</v>
          </cell>
          <cell r="G62">
            <v>1294.2433171457578</v>
          </cell>
          <cell r="H62">
            <v>1127.9722548384793</v>
          </cell>
          <cell r="I62">
            <v>1454.7878786158085</v>
          </cell>
          <cell r="J62" t="str">
            <v>n/a</v>
          </cell>
          <cell r="K62">
            <v>0.89057292337273408</v>
          </cell>
          <cell r="L62">
            <v>1.3927505829518956</v>
          </cell>
          <cell r="M62">
            <v>2.1472303608497638</v>
          </cell>
          <cell r="N62">
            <v>1.6455619783388398</v>
          </cell>
          <cell r="O62">
            <v>1.8826542480458679</v>
          </cell>
        </row>
        <row r="63">
          <cell r="C63">
            <v>5</v>
          </cell>
          <cell r="D63" t="str">
            <v>n/a</v>
          </cell>
          <cell r="E63">
            <v>8943.9343255561762</v>
          </cell>
          <cell r="F63">
            <v>4156.4647501771833</v>
          </cell>
          <cell r="G63">
            <v>4376.7851817523378</v>
          </cell>
          <cell r="H63">
            <v>5291.3013622811022</v>
          </cell>
          <cell r="I63">
            <v>5758.8638916861191</v>
          </cell>
          <cell r="J63" t="str">
            <v>n/a</v>
          </cell>
          <cell r="K63">
            <v>7.3996591600205752</v>
          </cell>
          <cell r="L63">
            <v>7.0925928990042397</v>
          </cell>
          <cell r="M63">
            <v>7.261359514609393</v>
          </cell>
          <cell r="N63">
            <v>7.7193071907155346</v>
          </cell>
          <cell r="O63">
            <v>7.4525982302771547</v>
          </cell>
        </row>
        <row r="64">
          <cell r="C64">
            <v>6</v>
          </cell>
          <cell r="D64" t="str">
            <v>n/a</v>
          </cell>
          <cell r="E64">
            <v>26944.844632886994</v>
          </cell>
          <cell r="F64">
            <v>13092.017133295367</v>
          </cell>
          <cell r="G64">
            <v>20172.17672936415</v>
          </cell>
          <cell r="H64">
            <v>20614.561832267118</v>
          </cell>
          <cell r="I64">
            <v>20933.423928133969</v>
          </cell>
          <cell r="J64" t="str">
            <v>n/a</v>
          </cell>
          <cell r="K64">
            <v>22.292501168458092</v>
          </cell>
          <cell r="L64">
            <v>22.340222601260905</v>
          </cell>
          <cell r="M64">
            <v>33.466898954703836</v>
          </cell>
          <cell r="N64">
            <v>30.07391272771277</v>
          </cell>
          <cell r="O64">
            <v>27.09013462632392</v>
          </cell>
        </row>
        <row r="65">
          <cell r="C65">
            <v>7</v>
          </cell>
          <cell r="D65" t="str">
            <v>n/a</v>
          </cell>
          <cell r="E65">
            <v>1367.7603253550092</v>
          </cell>
          <cell r="F65">
            <v>722.10038614959126</v>
          </cell>
          <cell r="G65">
            <v>683.69208778418715</v>
          </cell>
          <cell r="H65">
            <v>687.39262438478681</v>
          </cell>
          <cell r="I65">
            <v>672.65467872295153</v>
          </cell>
          <cell r="J65" t="str">
            <v>n/a</v>
          </cell>
          <cell r="K65">
            <v>1.1316004625958103</v>
          </cell>
          <cell r="L65">
            <v>1.2321923507121013</v>
          </cell>
          <cell r="M65">
            <v>1.1342878026988779</v>
          </cell>
          <cell r="N65">
            <v>1.0028147075657743</v>
          </cell>
          <cell r="O65">
            <v>0.87048854817969479</v>
          </cell>
        </row>
      </sheetData>
      <sheetData sheetId="1">
        <row r="6">
          <cell r="B6">
            <v>1.1082597665260465</v>
          </cell>
        </row>
      </sheetData>
      <sheetData sheetId="2">
        <row r="4">
          <cell r="B4" t="str">
            <v>Within sector</v>
          </cell>
        </row>
      </sheetData>
      <sheetData sheetId="3">
        <row r="5">
          <cell r="I5" t="str">
            <v>Agriculture</v>
          </cell>
        </row>
      </sheetData>
      <sheetData sheetId="4">
        <row r="5">
          <cell r="B5">
            <v>1991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GVA-productivity1"/>
      <sheetName val="Rel. prod. cf employment1"/>
      <sheetName val="Decomp.of prod change1"/>
      <sheetName val="Productivity gaps1"/>
      <sheetName val="Sector emp1"/>
      <sheetName val="GVA-productivity2"/>
      <sheetName val="Rel. prod. cf employment2"/>
      <sheetName val="Decomp. of prod change2"/>
      <sheetName val="Productivity gaps2"/>
      <sheetName val="Sectoral employ by sex"/>
      <sheetName val="Emp by sex (ILO)"/>
    </sheetNames>
    <sheetDataSet>
      <sheetData sheetId="0"/>
      <sheetData sheetId="1">
        <row r="34">
          <cell r="A34" t="str">
            <v>Agriculture</v>
          </cell>
          <cell r="B34">
            <v>7</v>
          </cell>
          <cell r="C34" t="str">
            <v>x</v>
          </cell>
          <cell r="D34">
            <v>11.842980450293075</v>
          </cell>
          <cell r="E34">
            <v>8.0786959636694871</v>
          </cell>
          <cell r="F34">
            <v>4.8542274217242793</v>
          </cell>
          <cell r="G34">
            <v>3.5060659414313271</v>
          </cell>
          <cell r="H34">
            <v>2.8676463291950376</v>
          </cell>
          <cell r="I34">
            <v>2.5969124898720728</v>
          </cell>
          <cell r="J34">
            <v>48.755929262730888</v>
          </cell>
          <cell r="K34">
            <v>31.52480144956527</v>
          </cell>
          <cell r="L34">
            <v>21.500041629265816</v>
          </cell>
          <cell r="M34">
            <v>18.661606116810511</v>
          </cell>
          <cell r="N34">
            <v>14.294579619124246</v>
          </cell>
          <cell r="O34">
            <v>15.026934587430526</v>
          </cell>
          <cell r="P34">
            <v>0.10124871481197564</v>
          </cell>
          <cell r="Q34">
            <v>0.1082715119566719</v>
          </cell>
          <cell r="R34">
            <v>0.16659205201872404</v>
          </cell>
          <cell r="S34">
            <v>0.17236423833133088</v>
          </cell>
          <cell r="T34">
            <v>0.20061074936114304</v>
          </cell>
          <cell r="U34">
            <v>0.18156016966710073</v>
          </cell>
        </row>
        <row r="35">
          <cell r="A35" t="str">
            <v>Industry</v>
          </cell>
          <cell r="B35">
            <v>8</v>
          </cell>
          <cell r="C35" t="str">
            <v>x</v>
          </cell>
          <cell r="D35">
            <v>39.999189785605225</v>
          </cell>
          <cell r="E35">
            <v>43.417394730693239</v>
          </cell>
          <cell r="F35">
            <v>42.038629401728414</v>
          </cell>
          <cell r="G35">
            <v>34.024843058442521</v>
          </cell>
          <cell r="H35">
            <v>33.479207361976208</v>
          </cell>
          <cell r="I35">
            <v>32.494219576695286</v>
          </cell>
          <cell r="J35">
            <v>22.573980802443135</v>
          </cell>
          <cell r="K35">
            <v>29.496563731193113</v>
          </cell>
          <cell r="L35">
            <v>30.119657514202746</v>
          </cell>
          <cell r="M35">
            <v>22.680981312040608</v>
          </cell>
          <cell r="N35">
            <v>23.034801237955879</v>
          </cell>
          <cell r="O35">
            <v>21.848653270628475</v>
          </cell>
          <cell r="P35">
            <v>2.0140214734143873</v>
          </cell>
          <cell r="Q35">
            <v>1.4637794883005708</v>
          </cell>
          <cell r="R35">
            <v>1.2788633609449247</v>
          </cell>
          <cell r="S35">
            <v>1.537214715375856</v>
          </cell>
          <cell r="T35">
            <v>1.4534185477064343</v>
          </cell>
          <cell r="U35">
            <v>1.4178990780096041</v>
          </cell>
        </row>
        <row r="36">
          <cell r="A36" t="str">
            <v>Mining</v>
          </cell>
          <cell r="B36">
            <v>9</v>
          </cell>
          <cell r="C36" t="str">
            <v>x</v>
          </cell>
          <cell r="D36">
            <v>13.092955131093237</v>
          </cell>
          <cell r="E36">
            <v>11.676462831117258</v>
          </cell>
          <cell r="F36">
            <v>9.6044698338400512</v>
          </cell>
          <cell r="G36">
            <v>8.096354453144631</v>
          </cell>
          <cell r="H36">
            <v>8.1265057944505745</v>
          </cell>
          <cell r="I36">
            <v>10.057345576056811</v>
          </cell>
          <cell r="J36">
            <v>8.8822757389773681</v>
          </cell>
          <cell r="K36">
            <v>7.3371910706559671</v>
          </cell>
          <cell r="L36">
            <v>8.7546230906420863</v>
          </cell>
          <cell r="M36">
            <v>3.4837108367800003</v>
          </cell>
          <cell r="N36">
            <v>2.4438406509801629</v>
          </cell>
          <cell r="O36">
            <v>2.0863616930312099</v>
          </cell>
          <cell r="P36">
            <v>2.9826630502838114</v>
          </cell>
          <cell r="Q36">
            <v>2.0211354505365913</v>
          </cell>
          <cell r="R36">
            <v>1.2856145584281742</v>
          </cell>
          <cell r="S36">
            <v>2.632884928042587</v>
          </cell>
          <cell r="T36">
            <v>3.325301013873895</v>
          </cell>
          <cell r="U36">
            <v>3.1114817628236207</v>
          </cell>
        </row>
        <row r="37">
          <cell r="A37" t="str">
            <v>Manufacturing</v>
          </cell>
          <cell r="B37">
            <v>10</v>
          </cell>
          <cell r="C37" t="str">
            <v>x</v>
          </cell>
          <cell r="D37">
            <v>21.207197550524807</v>
          </cell>
          <cell r="E37">
            <v>23.930847489358477</v>
          </cell>
          <cell r="F37">
            <v>24.784289186689424</v>
          </cell>
          <cell r="G37">
            <v>20.321158707419503</v>
          </cell>
          <cell r="H37">
            <v>19.865516056381033</v>
          </cell>
          <cell r="I37">
            <v>14.722656972712777</v>
          </cell>
          <cell r="J37">
            <v>9.2964194367859498</v>
          </cell>
          <cell r="K37">
            <v>14.234054933607965</v>
          </cell>
          <cell r="L37">
            <v>14.690487212447884</v>
          </cell>
          <cell r="M37">
            <v>13.622738510723734</v>
          </cell>
          <cell r="N37">
            <v>13.252313734178141</v>
          </cell>
          <cell r="O37">
            <v>11.89568191534844</v>
          </cell>
          <cell r="P37">
            <v>1.5764577430650486</v>
          </cell>
          <cell r="Q37">
            <v>1.5017853699008803</v>
          </cell>
          <cell r="R37">
            <v>1.4709289522229065</v>
          </cell>
          <cell r="S37">
            <v>1.5124931230137668</v>
          </cell>
          <cell r="T37">
            <v>1.499022469197</v>
          </cell>
          <cell r="U37">
            <v>1.5521556017400497</v>
          </cell>
        </row>
        <row r="38">
          <cell r="A38" t="str">
            <v>Utilities</v>
          </cell>
          <cell r="B38">
            <v>11</v>
          </cell>
          <cell r="C38"/>
          <cell r="D38">
            <v>2.5423213846782984</v>
          </cell>
          <cell r="E38">
            <v>2.3971546209578474</v>
          </cell>
          <cell r="F38">
            <v>4.2084048141557417</v>
          </cell>
          <cell r="G38">
            <v>2.9106311879085833</v>
          </cell>
          <cell r="H38">
            <v>2.5309075805231855</v>
          </cell>
          <cell r="I38">
            <v>3.1619149872848995</v>
          </cell>
          <cell r="J38">
            <v>0.40928977418420492</v>
          </cell>
          <cell r="K38">
            <v>0.77925437582575741</v>
          </cell>
          <cell r="L38">
            <v>1.0169343593468154</v>
          </cell>
          <cell r="M38">
            <v>0.54809516418380111</v>
          </cell>
          <cell r="N38">
            <v>0.66261568670890714</v>
          </cell>
          <cell r="O38">
            <v>0.61564771269773411</v>
          </cell>
          <cell r="P38">
            <v>2.9804343519314034</v>
          </cell>
          <cell r="Q38">
            <v>2.0898299359513284</v>
          </cell>
          <cell r="R38">
            <v>2.4392230183055532</v>
          </cell>
          <cell r="S38">
            <v>4.8261558308055452</v>
          </cell>
          <cell r="T38">
            <v>3.8195708783982285</v>
          </cell>
          <cell r="U38">
            <v>3.6436925395422128</v>
          </cell>
        </row>
        <row r="39">
          <cell r="A39" t="str">
            <v>Construction</v>
          </cell>
          <cell r="B39">
            <v>12</v>
          </cell>
          <cell r="C39"/>
          <cell r="D39">
            <v>3.1567157193088868</v>
          </cell>
          <cell r="E39">
            <v>5.412929789259656</v>
          </cell>
          <cell r="F39">
            <v>3.4414655670431977</v>
          </cell>
          <cell r="G39">
            <v>2.6966987099698025</v>
          </cell>
          <cell r="H39">
            <v>2.9562779306214177</v>
          </cell>
          <cell r="I39">
            <v>4.5523020406407984</v>
          </cell>
          <cell r="J39">
            <v>3.9859958524956172</v>
          </cell>
          <cell r="K39">
            <v>7.1460633511034226</v>
          </cell>
          <cell r="L39">
            <v>5.6576128517659594</v>
          </cell>
          <cell r="M39">
            <v>5.0264368003530731</v>
          </cell>
          <cell r="N39">
            <v>6.6760311660886682</v>
          </cell>
          <cell r="O39">
            <v>7.2509619495510904</v>
          </cell>
          <cell r="P39">
            <v>0.77681283054305739</v>
          </cell>
          <cell r="Q39">
            <v>0.74754492737644951</v>
          </cell>
          <cell r="R39">
            <v>0.56113116308002353</v>
          </cell>
          <cell r="S39">
            <v>0.48619680038528096</v>
          </cell>
          <cell r="T39">
            <v>0.44281967190896632</v>
          </cell>
          <cell r="U39">
            <v>0.52135546935540134</v>
          </cell>
        </row>
        <row r="40">
          <cell r="A40" t="str">
            <v>Other industry</v>
          </cell>
          <cell r="B40">
            <v>13</v>
          </cell>
          <cell r="C40" t="str">
            <v>x</v>
          </cell>
          <cell r="D40">
            <v>5.6990371039871857</v>
          </cell>
          <cell r="E40">
            <v>7.8100844102175033</v>
          </cell>
          <cell r="F40">
            <v>7.649870381198939</v>
          </cell>
          <cell r="G40">
            <v>5.6073298978783859</v>
          </cell>
          <cell r="H40">
            <v>5.4871855111446033</v>
          </cell>
          <cell r="I40">
            <v>7.7142170279256979</v>
          </cell>
          <cell r="J40">
            <v>4.3952856266798221</v>
          </cell>
          <cell r="K40">
            <v>7.9253177269291806</v>
          </cell>
          <cell r="L40">
            <v>6.6745472111127757</v>
          </cell>
          <cell r="M40">
            <v>5.5745319645368747</v>
          </cell>
          <cell r="N40">
            <v>7.3386468527975746</v>
          </cell>
          <cell r="O40">
            <v>7.8666096622488251</v>
          </cell>
          <cell r="P40">
            <v>0.98201445598504167</v>
          </cell>
          <cell r="Q40">
            <v>0.87952467917658006</v>
          </cell>
          <cell r="R40">
            <v>0.84727733557369733</v>
          </cell>
          <cell r="S40">
            <v>0.91290716323935506</v>
          </cell>
          <cell r="T40">
            <v>0.7477108002618803</v>
          </cell>
          <cell r="U40">
            <v>0.76571228354393439</v>
          </cell>
        </row>
        <row r="41">
          <cell r="A41" t="str">
            <v>Services</v>
          </cell>
          <cell r="B41">
            <v>14</v>
          </cell>
          <cell r="C41" t="str">
            <v>x</v>
          </cell>
          <cell r="D41">
            <v>48.157829764101692</v>
          </cell>
          <cell r="E41">
            <v>48.503909305637279</v>
          </cell>
          <cell r="F41">
            <v>53.107143176547311</v>
          </cell>
          <cell r="G41">
            <v>62.469091000126156</v>
          </cell>
          <cell r="H41">
            <v>63.653146308828745</v>
          </cell>
          <cell r="I41">
            <v>64.908867933432646</v>
          </cell>
          <cell r="J41">
            <v>28.670089934825967</v>
          </cell>
          <cell r="K41">
            <v>38.978634819241613</v>
          </cell>
          <cell r="L41">
            <v>48.380300856531456</v>
          </cell>
          <cell r="M41">
            <v>58.657412571148882</v>
          </cell>
          <cell r="N41">
            <v>62.670619142919868</v>
          </cell>
          <cell r="O41">
            <v>63.124412141941001</v>
          </cell>
          <cell r="P41">
            <v>1.7299925761959896</v>
          </cell>
          <cell r="Q41">
            <v>1.3702454528111108</v>
          </cell>
          <cell r="R41">
            <v>1.1967543914012826</v>
          </cell>
          <cell r="S41">
            <v>1.055584716910235</v>
          </cell>
          <cell r="T41">
            <v>1.0156776361769819</v>
          </cell>
          <cell r="U41">
            <v>1.0501883443997744</v>
          </cell>
        </row>
        <row r="42">
          <cell r="A42" t="str">
            <v>Market services</v>
          </cell>
          <cell r="B42">
            <v>15</v>
          </cell>
          <cell r="C42" t="str">
            <v>x</v>
          </cell>
          <cell r="D42">
            <v>30.700556255977386</v>
          </cell>
          <cell r="E42">
            <v>31.495914125700363</v>
          </cell>
          <cell r="F42">
            <v>33.06990912198566</v>
          </cell>
          <cell r="G42">
            <v>38.89947937097832</v>
          </cell>
          <cell r="H42">
            <v>40.880651733346333</v>
          </cell>
          <cell r="I42">
            <v>40.483259536774888</v>
          </cell>
          <cell r="J42">
            <v>15.538088953728399</v>
          </cell>
          <cell r="K42">
            <v>21.358199997102613</v>
          </cell>
          <cell r="L42">
            <v>27.513108385826719</v>
          </cell>
          <cell r="M42">
            <v>33.649810030177072</v>
          </cell>
          <cell r="N42">
            <v>37.213351953555076</v>
          </cell>
          <cell r="O42">
            <v>36.64471996579735</v>
          </cell>
          <cell r="P42">
            <v>1.5971539168893563</v>
          </cell>
          <cell r="Q42">
            <v>1.4861512863287074</v>
          </cell>
          <cell r="R42">
            <v>1.1821070307459065</v>
          </cell>
          <cell r="S42">
            <v>1.112283762293357</v>
          </cell>
          <cell r="T42">
            <v>1.0985479562380813</v>
          </cell>
          <cell r="U42">
            <v>1.1862030560472512</v>
          </cell>
        </row>
        <row r="43">
          <cell r="A43" t="str">
            <v>Trade services</v>
          </cell>
          <cell r="B43">
            <v>16</v>
          </cell>
          <cell r="C43"/>
          <cell r="D43">
            <v>14.70309200805616</v>
          </cell>
          <cell r="E43">
            <v>14.228272588911095</v>
          </cell>
          <cell r="F43">
            <v>14.957904983684859</v>
          </cell>
          <cell r="G43">
            <v>15.671607706295099</v>
          </cell>
          <cell r="H43">
            <v>14.951752471765753</v>
          </cell>
          <cell r="I43">
            <v>15.177882748510557</v>
          </cell>
          <cell r="J43">
            <v>10.854558273247312</v>
          </cell>
          <cell r="K43">
            <v>14.135860519516811</v>
          </cell>
          <cell r="L43">
            <v>17.603397659556069</v>
          </cell>
          <cell r="M43">
            <v>20.7353890535273</v>
          </cell>
          <cell r="N43">
            <v>22.657181545530371</v>
          </cell>
          <cell r="O43">
            <v>20.02223172295853</v>
          </cell>
          <cell r="P43">
            <v>1.0503272106143102</v>
          </cell>
          <cell r="Q43">
            <v>1.1034829308917866</v>
          </cell>
          <cell r="R43">
            <v>0.7888236206603918</v>
          </cell>
          <cell r="S43">
            <v>0.72095267975985533</v>
          </cell>
          <cell r="T43">
            <v>0.65991228616497166</v>
          </cell>
          <cell r="U43">
            <v>0.73408144281202425</v>
          </cell>
        </row>
        <row r="44">
          <cell r="A44" t="str">
            <v>Transport services</v>
          </cell>
          <cell r="B44">
            <v>17</v>
          </cell>
          <cell r="C44"/>
          <cell r="D44">
            <v>10.487075711797981</v>
          </cell>
          <cell r="E44">
            <v>9.5438498915893923</v>
          </cell>
          <cell r="F44">
            <v>8.5956957176379944</v>
          </cell>
          <cell r="G44">
            <v>10.329170918413746</v>
          </cell>
          <cell r="H44">
            <v>10.693448714654037</v>
          </cell>
          <cell r="I44">
            <v>9.0191828243249912</v>
          </cell>
          <cell r="J44">
            <v>2.9611967810974344</v>
          </cell>
          <cell r="K44">
            <v>4.5005818065997056</v>
          </cell>
          <cell r="L44">
            <v>5.0413459628812021</v>
          </cell>
          <cell r="M44">
            <v>5.3433859428762132</v>
          </cell>
          <cell r="N44">
            <v>5.0230543992449412</v>
          </cell>
          <cell r="O44">
            <v>5.2945703292005133</v>
          </cell>
          <cell r="P44">
            <v>1.9240596114362039</v>
          </cell>
          <cell r="Q44">
            <v>1.4930182356138422</v>
          </cell>
          <cell r="R44">
            <v>1.3905684483489869</v>
          </cell>
          <cell r="S44">
            <v>1.780819423487308</v>
          </cell>
          <cell r="T44">
            <v>2.128873761801477</v>
          </cell>
          <cell r="U44">
            <v>2.0671195438919479</v>
          </cell>
        </row>
        <row r="45">
          <cell r="A45" t="str">
            <v>Distribution services</v>
          </cell>
          <cell r="B45">
            <v>18</v>
          </cell>
          <cell r="C45" t="str">
            <v>x</v>
          </cell>
          <cell r="D45">
            <v>25.190167719854138</v>
          </cell>
          <cell r="E45">
            <v>23.772122480500489</v>
          </cell>
          <cell r="F45">
            <v>23.553600701322853</v>
          </cell>
          <cell r="G45">
            <v>26.000778624708843</v>
          </cell>
          <cell r="H45">
            <v>25.645201186419786</v>
          </cell>
          <cell r="I45">
            <v>24.197065572835548</v>
          </cell>
          <cell r="J45">
            <v>13.815755054344747</v>
          </cell>
          <cell r="K45">
            <v>18.636442326116516</v>
          </cell>
          <cell r="L45">
            <v>22.644743622437275</v>
          </cell>
          <cell r="M45">
            <v>26.078774996403514</v>
          </cell>
          <cell r="N45">
            <v>27.680235944775312</v>
          </cell>
          <cell r="O45">
            <v>25.316802052159044</v>
          </cell>
          <cell r="P45">
            <v>1.237598450056318</v>
          </cell>
          <cell r="Q45">
            <v>1.1975532193504139</v>
          </cell>
          <cell r="R45">
            <v>0.92278865503361096</v>
          </cell>
          <cell r="S45">
            <v>0.93811307400905874</v>
          </cell>
          <cell r="T45">
            <v>0.9264805848326001</v>
          </cell>
          <cell r="U45">
            <v>1.0128632558992603</v>
          </cell>
        </row>
        <row r="46">
          <cell r="A46" t="str">
            <v>Finance and business services</v>
          </cell>
          <cell r="B46">
            <v>21</v>
          </cell>
          <cell r="C46" t="str">
            <v>x</v>
          </cell>
          <cell r="D46">
            <v>5.5103885361232461</v>
          </cell>
          <cell r="E46">
            <v>7.7237916451998716</v>
          </cell>
          <cell r="F46">
            <v>9.516308420662801</v>
          </cell>
          <cell r="G46">
            <v>12.898700746269473</v>
          </cell>
          <cell r="H46">
            <v>15.235450546926543</v>
          </cell>
          <cell r="I46">
            <v>16.286193963939343</v>
          </cell>
          <cell r="J46">
            <v>1.7223338993836528</v>
          </cell>
          <cell r="K46">
            <v>2.7217576709860962</v>
          </cell>
          <cell r="L46">
            <v>4.8683647633894465</v>
          </cell>
          <cell r="M46">
            <v>7.5710350337735557</v>
          </cell>
          <cell r="N46">
            <v>9.5331160087797606</v>
          </cell>
          <cell r="O46">
            <v>11.327917913638306</v>
          </cell>
          <cell r="P46">
            <v>4.4813393004514506</v>
          </cell>
          <cell r="Q46">
            <v>3.4622424306667221</v>
          </cell>
          <cell r="R46">
            <v>2.3883022153695559</v>
          </cell>
          <cell r="S46">
            <v>1.7122226306875579</v>
          </cell>
          <cell r="T46">
            <v>1.5981606153638617</v>
          </cell>
          <cell r="U46">
            <v>1.5736007615712337</v>
          </cell>
        </row>
        <row r="47">
          <cell r="A47" t="str">
            <v>Non-market services</v>
          </cell>
          <cell r="B47">
            <v>22</v>
          </cell>
          <cell r="C47" t="str">
            <v>x</v>
          </cell>
          <cell r="D47">
            <v>17.457273508124317</v>
          </cell>
          <cell r="E47">
            <v>17.00799517993692</v>
          </cell>
          <cell r="F47">
            <v>20.037234054561651</v>
          </cell>
          <cell r="G47">
            <v>23.569611629147833</v>
          </cell>
          <cell r="H47">
            <v>22.772494575482412</v>
          </cell>
          <cell r="I47">
            <v>24.425608396657758</v>
          </cell>
          <cell r="J47">
            <v>13.132000981097566</v>
          </cell>
          <cell r="K47">
            <v>17.620434822139003</v>
          </cell>
          <cell r="L47">
            <v>20.867192470704737</v>
          </cell>
          <cell r="M47">
            <v>25.007602540971796</v>
          </cell>
          <cell r="N47">
            <v>25.457267189364792</v>
          </cell>
          <cell r="O47">
            <v>26.479692176143647</v>
          </cell>
          <cell r="P47">
            <v>1.8871703671336795</v>
          </cell>
          <cell r="Q47">
            <v>1.2297528941377371</v>
          </cell>
          <cell r="R47">
            <v>1.2160667364540922</v>
          </cell>
          <cell r="S47">
            <v>0.97929143358135251</v>
          </cell>
          <cell r="T47">
            <v>0.89453806671738978</v>
          </cell>
          <cell r="U47">
            <v>0.86196028697390714</v>
          </cell>
        </row>
        <row r="48">
          <cell r="A48" t="str">
            <v>Government services</v>
          </cell>
          <cell r="B48">
            <v>23</v>
          </cell>
          <cell r="C48" t="str">
            <v>x</v>
          </cell>
          <cell r="D48">
            <v>9.4489611463876759</v>
          </cell>
          <cell r="E48">
            <v>11.041562795685298</v>
          </cell>
          <cell r="F48">
            <v>15.013682383474864</v>
          </cell>
          <cell r="G48">
            <v>17.007057252162497</v>
          </cell>
          <cell r="H48">
            <v>15.990566976719059</v>
          </cell>
          <cell r="I48">
            <v>17.062420038454725</v>
          </cell>
          <cell r="J48">
            <v>4.6652078630775282</v>
          </cell>
          <cell r="K48">
            <v>7.4334100144454611</v>
          </cell>
          <cell r="L48">
            <v>10.662727952928284</v>
          </cell>
          <cell r="M48">
            <v>14.61294899566694</v>
          </cell>
          <cell r="N48">
            <v>14.875706153669421</v>
          </cell>
          <cell r="O48">
            <v>15.473150237292256</v>
          </cell>
          <cell r="P48">
            <v>3.9987330109614678</v>
          </cell>
          <cell r="Q48">
            <v>2.3301489534214119</v>
          </cell>
          <cell r="R48">
            <v>1.8733339133749207</v>
          </cell>
          <cell r="S48">
            <v>1.2116350352940328</v>
          </cell>
          <cell r="T48">
            <v>1.0749450689286864</v>
          </cell>
          <cell r="U48">
            <v>1.0520728502482102</v>
          </cell>
        </row>
        <row r="49">
          <cell r="A49" t="str">
            <v>Other services</v>
          </cell>
          <cell r="B49">
            <v>25</v>
          </cell>
          <cell r="C49" t="str">
            <v>x</v>
          </cell>
          <cell r="D49">
            <v>8.0083123617366407</v>
          </cell>
          <cell r="E49">
            <v>5.9664323842516209</v>
          </cell>
          <cell r="F49">
            <v>5.0235516710867882</v>
          </cell>
          <cell r="G49">
            <v>6.5625543769853358</v>
          </cell>
          <cell r="H49">
            <v>6.7819275987633558</v>
          </cell>
          <cell r="I49">
            <v>7.3631883582030335</v>
          </cell>
          <cell r="J49">
            <v>8.4667931180200373</v>
          </cell>
          <cell r="K49">
            <v>10.187024807693541</v>
          </cell>
          <cell r="L49">
            <v>10.204464517776454</v>
          </cell>
          <cell r="M49">
            <v>10.394653545304855</v>
          </cell>
          <cell r="N49">
            <v>10.581561035695369</v>
          </cell>
          <cell r="O49">
            <v>11.006541938851397</v>
          </cell>
          <cell r="P49">
            <v>0.72369813956733442</v>
          </cell>
          <cell r="Q49">
            <v>0.42680058555417094</v>
          </cell>
          <cell r="R49">
            <v>0.52928291867635457</v>
          </cell>
          <cell r="S49">
            <v>0.65265955628992112</v>
          </cell>
          <cell r="T49">
            <v>0.64091938570174112</v>
          </cell>
          <cell r="U49">
            <v>0.59469739278945077</v>
          </cell>
        </row>
        <row r="50">
          <cell r="A50" t="str">
            <v>Total economy</v>
          </cell>
          <cell r="B50">
            <v>26</v>
          </cell>
          <cell r="C50" t="str">
            <v>x</v>
          </cell>
          <cell r="D50">
            <v>100</v>
          </cell>
          <cell r="E50">
            <v>100</v>
          </cell>
          <cell r="F50">
            <v>100</v>
          </cell>
          <cell r="G50">
            <v>100</v>
          </cell>
          <cell r="H50">
            <v>100</v>
          </cell>
          <cell r="I50">
            <v>100</v>
          </cell>
          <cell r="J50">
            <v>100</v>
          </cell>
          <cell r="K50">
            <v>100</v>
          </cell>
          <cell r="L50">
            <v>100</v>
          </cell>
          <cell r="M50">
            <v>100</v>
          </cell>
          <cell r="N50">
            <v>100</v>
          </cell>
          <cell r="O50">
            <v>100</v>
          </cell>
          <cell r="P50">
            <v>1</v>
          </cell>
          <cell r="Q50">
            <v>1</v>
          </cell>
          <cell r="R50">
            <v>1</v>
          </cell>
          <cell r="S50">
            <v>1</v>
          </cell>
          <cell r="T50">
            <v>1</v>
          </cell>
          <cell r="U50">
            <v>1</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5">
          <cell r="C45">
            <v>1</v>
          </cell>
          <cell r="D45" t="str">
            <v>n/a</v>
          </cell>
          <cell r="E45">
            <v>898</v>
          </cell>
          <cell r="F45">
            <v>1274</v>
          </cell>
          <cell r="G45">
            <v>1394</v>
          </cell>
          <cell r="H45">
            <v>1529</v>
          </cell>
          <cell r="I45">
            <v>1714</v>
          </cell>
          <cell r="J45" t="str">
            <v>n/a</v>
          </cell>
          <cell r="K45">
            <v>50.13958682300391</v>
          </cell>
          <cell r="L45">
            <v>61.516175760502165</v>
          </cell>
          <cell r="M45">
            <v>56.897959183673471</v>
          </cell>
          <cell r="N45">
            <v>52.633390705679858</v>
          </cell>
          <cell r="O45">
            <v>53.899371069182386</v>
          </cell>
        </row>
        <row r="46">
          <cell r="C46">
            <v>2</v>
          </cell>
          <cell r="D46" t="str">
            <v>n/a</v>
          </cell>
          <cell r="J46" t="str">
            <v>n/a</v>
          </cell>
          <cell r="K46">
            <v>0</v>
          </cell>
          <cell r="L46">
            <v>0</v>
          </cell>
          <cell r="M46">
            <v>0</v>
          </cell>
          <cell r="N46">
            <v>0</v>
          </cell>
          <cell r="O46">
            <v>0</v>
          </cell>
        </row>
        <row r="47">
          <cell r="C47">
            <v>3</v>
          </cell>
          <cell r="D47" t="str">
            <v>n/a</v>
          </cell>
          <cell r="E47">
            <v>98</v>
          </cell>
          <cell r="F47">
            <v>154</v>
          </cell>
          <cell r="G47">
            <v>150</v>
          </cell>
          <cell r="H47">
            <v>204</v>
          </cell>
          <cell r="I47">
            <v>186</v>
          </cell>
          <cell r="J47" t="str">
            <v>n/a</v>
          </cell>
          <cell r="K47">
            <v>5.4718034617532112</v>
          </cell>
          <cell r="L47">
            <v>7.4360212457749872</v>
          </cell>
          <cell r="M47">
            <v>6.1224489795918364</v>
          </cell>
          <cell r="N47">
            <v>7.0223752151462993</v>
          </cell>
          <cell r="O47">
            <v>5.8490566037735849</v>
          </cell>
        </row>
        <row r="48">
          <cell r="C48">
            <v>4</v>
          </cell>
          <cell r="D48" t="str">
            <v>n/a</v>
          </cell>
          <cell r="E48">
            <v>281</v>
          </cell>
          <cell r="F48">
            <v>177</v>
          </cell>
          <cell r="G48">
            <v>247</v>
          </cell>
          <cell r="H48">
            <v>242</v>
          </cell>
          <cell r="I48">
            <v>237</v>
          </cell>
          <cell r="J48" t="str">
            <v>n/a</v>
          </cell>
          <cell r="K48">
            <v>15.689558905639309</v>
          </cell>
          <cell r="L48">
            <v>8.5465958474167074</v>
          </cell>
          <cell r="M48">
            <v>10.081632653061225</v>
          </cell>
          <cell r="N48">
            <v>8.330464716006885</v>
          </cell>
          <cell r="O48">
            <v>7.4528301886792452</v>
          </cell>
        </row>
        <row r="49">
          <cell r="C49">
            <v>5</v>
          </cell>
          <cell r="D49" t="str">
            <v>n/a</v>
          </cell>
          <cell r="E49">
            <v>175</v>
          </cell>
          <cell r="F49">
            <v>167</v>
          </cell>
          <cell r="G49">
            <v>232</v>
          </cell>
          <cell r="H49">
            <v>309</v>
          </cell>
          <cell r="I49">
            <v>343</v>
          </cell>
          <cell r="J49" t="str">
            <v>n/a</v>
          </cell>
          <cell r="K49">
            <v>9.7710776102735899</v>
          </cell>
          <cell r="L49">
            <v>8.0637373249637854</v>
          </cell>
          <cell r="M49">
            <v>9.4693877551020407</v>
          </cell>
          <cell r="N49">
            <v>10.636833046471601</v>
          </cell>
          <cell r="O49">
            <v>10.786163522012579</v>
          </cell>
        </row>
        <row r="50">
          <cell r="C50">
            <v>6</v>
          </cell>
          <cell r="D50" t="str">
            <v>n/a</v>
          </cell>
          <cell r="E50">
            <v>55</v>
          </cell>
          <cell r="F50">
            <v>46</v>
          </cell>
          <cell r="G50">
            <v>71</v>
          </cell>
          <cell r="H50">
            <v>141</v>
          </cell>
          <cell r="I50">
            <v>163</v>
          </cell>
          <cell r="J50" t="str">
            <v>n/a</v>
          </cell>
          <cell r="K50">
            <v>3.0709101060859854</v>
          </cell>
          <cell r="L50">
            <v>2.2211492032834381</v>
          </cell>
          <cell r="M50">
            <v>2.8979591836734695</v>
          </cell>
          <cell r="N50">
            <v>4.8537005163511182</v>
          </cell>
          <cell r="O50">
            <v>5.1257861635220126</v>
          </cell>
        </row>
        <row r="51">
          <cell r="C51">
            <v>7</v>
          </cell>
          <cell r="D51" t="str">
            <v>n/a</v>
          </cell>
          <cell r="E51">
            <v>284</v>
          </cell>
          <cell r="F51">
            <v>253</v>
          </cell>
          <cell r="G51">
            <v>356</v>
          </cell>
          <cell r="H51">
            <v>480</v>
          </cell>
          <cell r="I51">
            <v>537</v>
          </cell>
          <cell r="J51" t="str">
            <v>n/a</v>
          </cell>
          <cell r="K51">
            <v>15.857063093243998</v>
          </cell>
          <cell r="L51">
            <v>12.216320618058909</v>
          </cell>
          <cell r="M51">
            <v>14.530612244897959</v>
          </cell>
          <cell r="N51">
            <v>16.523235800344235</v>
          </cell>
          <cell r="O51">
            <v>16.886792452830189</v>
          </cell>
        </row>
        <row r="58">
          <cell r="C58">
            <v>1</v>
          </cell>
          <cell r="D58" t="str">
            <v>n/a</v>
          </cell>
          <cell r="E58">
            <v>577.45313995470019</v>
          </cell>
          <cell r="F58">
            <v>238.33554143804508</v>
          </cell>
          <cell r="G58">
            <v>351.52540743180384</v>
          </cell>
          <cell r="H58">
            <v>457.54578032486535</v>
          </cell>
          <cell r="I58">
            <v>481.84434816813206</v>
          </cell>
          <cell r="J58" t="str">
            <v>n/a</v>
          </cell>
          <cell r="K58">
            <v>0.33743799378037631</v>
          </cell>
          <cell r="L58">
            <v>0.37746258634544849</v>
          </cell>
          <cell r="M58">
            <v>0.41759677944092233</v>
          </cell>
          <cell r="N58">
            <v>0.46700825852108441</v>
          </cell>
          <cell r="O58">
            <v>0.41351287791115776</v>
          </cell>
        </row>
        <row r="59">
          <cell r="C59">
            <v>2</v>
          </cell>
          <cell r="D59" t="str">
            <v>n/a</v>
          </cell>
          <cell r="E59" t="e">
            <v>#DIV/0!</v>
          </cell>
          <cell r="F59" t="e">
            <v>#DIV/0!</v>
          </cell>
          <cell r="G59" t="e">
            <v>#DIV/0!</v>
          </cell>
          <cell r="H59" t="e">
            <v>#DIV/0!</v>
          </cell>
          <cell r="I59" t="e">
            <v>#DIV/0!</v>
          </cell>
          <cell r="J59" t="str">
            <v>n/a</v>
          </cell>
          <cell r="K59" t="e">
            <v>#DIV/0!</v>
          </cell>
          <cell r="L59" t="e">
            <v>#DIV/0!</v>
          </cell>
          <cell r="M59" t="e">
            <v>#DIV/0!</v>
          </cell>
          <cell r="N59" t="e">
            <v>#DIV/0!</v>
          </cell>
          <cell r="O59" t="e">
            <v>#DIV/0!</v>
          </cell>
        </row>
        <row r="60">
          <cell r="C60">
            <v>3</v>
          </cell>
          <cell r="D60" t="str">
            <v>n/a</v>
          </cell>
          <cell r="E60">
            <v>10035.109092359904</v>
          </cell>
          <cell r="F60">
            <v>2418.4789624926343</v>
          </cell>
          <cell r="G60">
            <v>3519.043391766581</v>
          </cell>
          <cell r="H60">
            <v>2154.5135609261774</v>
          </cell>
          <cell r="I60">
            <v>3514.726297844114</v>
          </cell>
          <cell r="J60" t="str">
            <v>n/a</v>
          </cell>
          <cell r="K60">
            <v>5.8640725025043254</v>
          </cell>
          <cell r="L60">
            <v>3.8302525871569584</v>
          </cell>
          <cell r="M60">
            <v>4.1804693374821733</v>
          </cell>
          <cell r="N60">
            <v>2.1990709330414817</v>
          </cell>
          <cell r="O60">
            <v>3.0162947682524499</v>
          </cell>
        </row>
        <row r="61">
          <cell r="C61">
            <v>4</v>
          </cell>
          <cell r="D61" t="str">
            <v>n/a</v>
          </cell>
          <cell r="E61">
            <v>172.81088506505534</v>
          </cell>
          <cell r="F61">
            <v>217.55289393956517</v>
          </cell>
          <cell r="G61">
            <v>424.91999678354659</v>
          </cell>
          <cell r="H61">
            <v>575.62306872101112</v>
          </cell>
          <cell r="I61">
            <v>402.0676901481732</v>
          </cell>
          <cell r="J61" t="str">
            <v>n/a</v>
          </cell>
          <cell r="K61">
            <v>0.10098301372876417</v>
          </cell>
          <cell r="L61">
            <v>0.34454818411844701</v>
          </cell>
          <cell r="M61">
            <v>0.50478633528440087</v>
          </cell>
          <cell r="N61">
            <v>0.58752749658644987</v>
          </cell>
          <cell r="O61">
            <v>0.34504953373500785</v>
          </cell>
        </row>
        <row r="62">
          <cell r="C62">
            <v>5</v>
          </cell>
          <cell r="D62" t="str">
            <v>n/a</v>
          </cell>
          <cell r="E62">
            <v>3147.7344564236614</v>
          </cell>
          <cell r="F62">
            <v>1337.1562621269734</v>
          </cell>
          <cell r="G62">
            <v>1647.3421791516082</v>
          </cell>
          <cell r="H62">
            <v>2134.0851931137313</v>
          </cell>
          <cell r="I62">
            <v>2535.4849561161495</v>
          </cell>
          <cell r="J62" t="str">
            <v>n/a</v>
          </cell>
          <cell r="K62">
            <v>1.8393963534639155</v>
          </cell>
          <cell r="L62">
            <v>2.1177137828671793</v>
          </cell>
          <cell r="M62">
            <v>1.9569703188079239</v>
          </cell>
          <cell r="N62">
            <v>2.1782200873190165</v>
          </cell>
          <cell r="O62">
            <v>2.1759219239367158</v>
          </cell>
        </row>
        <row r="63">
          <cell r="C63">
            <v>6</v>
          </cell>
          <cell r="D63" t="str">
            <v>n/a</v>
          </cell>
          <cell r="E63">
            <v>3732.7705740437345</v>
          </cell>
          <cell r="F63">
            <v>1528.9772419533351</v>
          </cell>
          <cell r="G63">
            <v>2410.1097165579017</v>
          </cell>
          <cell r="H63">
            <v>3184.9854061110291</v>
          </cell>
          <cell r="I63">
            <v>4416.0762244267853</v>
          </cell>
          <cell r="J63" t="str">
            <v>n/a</v>
          </cell>
          <cell r="K63">
            <v>2.1812655029402945</v>
          </cell>
          <cell r="L63">
            <v>2.42150919132244</v>
          </cell>
          <cell r="M63">
            <v>2.8631047271571877</v>
          </cell>
          <cell r="N63">
            <v>3.2508539077049092</v>
          </cell>
          <cell r="O63">
            <v>3.7898221605798916</v>
          </cell>
        </row>
        <row r="64">
          <cell r="C64">
            <v>7</v>
          </cell>
          <cell r="D64" t="str">
            <v>n/a</v>
          </cell>
          <cell r="E64">
            <v>2669.7360601826135</v>
          </cell>
          <cell r="F64">
            <v>1183.5190808797943</v>
          </cell>
          <cell r="G64">
            <v>1084.9053259294626</v>
          </cell>
          <cell r="H64">
            <v>956.69759214018063</v>
          </cell>
          <cell r="I64">
            <v>1007.5998157512083</v>
          </cell>
          <cell r="J64" t="str">
            <v>n/a</v>
          </cell>
          <cell r="K64">
            <v>1.5600752991694151</v>
          </cell>
          <cell r="L64">
            <v>1.8743917527474723</v>
          </cell>
          <cell r="M64">
            <v>1.2888199843544461</v>
          </cell>
          <cell r="N64">
            <v>0.97648300049773151</v>
          </cell>
          <cell r="O64">
            <v>0.8647097370303678</v>
          </cell>
        </row>
      </sheetData>
      <sheetData sheetId="1">
        <row r="6">
          <cell r="B6">
            <v>11.376588937498255</v>
          </cell>
        </row>
      </sheetData>
      <sheetData sheetId="2" refreshError="1"/>
      <sheetData sheetId="3">
        <row r="5">
          <cell r="I5" t="str">
            <v>Construction</v>
          </cell>
          <cell r="J5" t="str">
            <v>Agriculture</v>
          </cell>
          <cell r="K5" t="str">
            <v>Other</v>
          </cell>
          <cell r="L5" t="str">
            <v>Wholesale, retail, hotels</v>
          </cell>
          <cell r="M5" t="str">
            <v>Manufacturing, mining &amp; utilities</v>
          </cell>
          <cell r="N5" t="str">
            <v>Transport, storage, comms</v>
          </cell>
        </row>
        <row r="6">
          <cell r="H6">
            <v>0</v>
          </cell>
          <cell r="I6">
            <v>0</v>
          </cell>
        </row>
        <row r="7">
          <cell r="H7">
            <v>0</v>
          </cell>
          <cell r="I7">
            <v>0.34504953373500785</v>
          </cell>
        </row>
        <row r="8">
          <cell r="H8">
            <v>3.7264150943396226</v>
          </cell>
          <cell r="I8">
            <v>0.34504953373500785</v>
          </cell>
        </row>
        <row r="9">
          <cell r="H9">
            <v>7.4528301886792452</v>
          </cell>
          <cell r="I9">
            <v>0.34504953373500785</v>
          </cell>
          <cell r="J9">
            <v>0</v>
          </cell>
        </row>
        <row r="10">
          <cell r="H10">
            <v>7.4528301886792452</v>
          </cell>
          <cell r="I10">
            <v>0</v>
          </cell>
          <cell r="J10">
            <v>0.41351287791115776</v>
          </cell>
        </row>
        <row r="11">
          <cell r="H11">
            <v>34.40251572327044</v>
          </cell>
          <cell r="J11">
            <v>0.41351287791115776</v>
          </cell>
        </row>
        <row r="12">
          <cell r="H12">
            <v>61.352201257861637</v>
          </cell>
          <cell r="J12">
            <v>0.41351287791115776</v>
          </cell>
          <cell r="K12">
            <v>0</v>
          </cell>
        </row>
        <row r="13">
          <cell r="H13">
            <v>61.352201257861637</v>
          </cell>
          <cell r="J13">
            <v>0</v>
          </cell>
          <cell r="K13">
            <v>0.8647097370303678</v>
          </cell>
        </row>
        <row r="14">
          <cell r="H14">
            <v>69.795597484276726</v>
          </cell>
          <cell r="K14">
            <v>0.8647097370303678</v>
          </cell>
        </row>
        <row r="15">
          <cell r="H15">
            <v>78.23899371069183</v>
          </cell>
          <cell r="K15">
            <v>0.8647097370303678</v>
          </cell>
          <cell r="L15">
            <v>0</v>
          </cell>
        </row>
        <row r="16">
          <cell r="H16">
            <v>78.23899371069183</v>
          </cell>
          <cell r="K16">
            <v>0</v>
          </cell>
          <cell r="L16">
            <v>2.1759219239367158</v>
          </cell>
        </row>
        <row r="17">
          <cell r="H17">
            <v>83.63207547169813</v>
          </cell>
          <cell r="L17">
            <v>2.1759219239367158</v>
          </cell>
        </row>
        <row r="18">
          <cell r="H18">
            <v>89.025157232704416</v>
          </cell>
          <cell r="L18">
            <v>2.1759219239367158</v>
          </cell>
          <cell r="M18">
            <v>0</v>
          </cell>
        </row>
        <row r="19">
          <cell r="H19">
            <v>89.025157232704416</v>
          </cell>
          <cell r="L19">
            <v>0</v>
          </cell>
          <cell r="M19">
            <v>3.0162947682524499</v>
          </cell>
        </row>
        <row r="20">
          <cell r="H20">
            <v>91.949685534591197</v>
          </cell>
          <cell r="M20">
            <v>3.0162947682524499</v>
          </cell>
        </row>
        <row r="21">
          <cell r="H21">
            <v>94.874213836477992</v>
          </cell>
          <cell r="M21">
            <v>3.0162947682524499</v>
          </cell>
          <cell r="N21">
            <v>0</v>
          </cell>
        </row>
        <row r="22">
          <cell r="H22">
            <v>94.874213836477992</v>
          </cell>
          <cell r="M22">
            <v>0</v>
          </cell>
          <cell r="N22">
            <v>3.7898221605798916</v>
          </cell>
        </row>
        <row r="23">
          <cell r="H23">
            <v>97.437106918238996</v>
          </cell>
          <cell r="N23">
            <v>3.7898221605798916</v>
          </cell>
        </row>
        <row r="24">
          <cell r="H24">
            <v>100</v>
          </cell>
          <cell r="N24">
            <v>3.7898221605798916</v>
          </cell>
        </row>
      </sheetData>
      <sheetData sheetId="4">
        <row r="5">
          <cell r="B5">
            <v>1991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0">
          <cell r="C50">
            <v>1</v>
          </cell>
          <cell r="D50" t="str">
            <v>n/a</v>
          </cell>
          <cell r="E50">
            <v>9631</v>
          </cell>
          <cell r="F50">
            <v>12572</v>
          </cell>
          <cell r="G50">
            <v>14260</v>
          </cell>
          <cell r="H50">
            <v>15688</v>
          </cell>
          <cell r="I50">
            <v>16761</v>
          </cell>
          <cell r="J50" t="str">
            <v>n/a</v>
          </cell>
          <cell r="K50">
            <v>78.665359797435258</v>
          </cell>
          <cell r="L50">
            <v>79.37369783445925</v>
          </cell>
          <cell r="M50">
            <v>76.004690331521161</v>
          </cell>
          <cell r="N50">
            <v>72.997999162440081</v>
          </cell>
          <cell r="O50">
            <v>71.296099366200181</v>
          </cell>
        </row>
        <row r="51">
          <cell r="C51">
            <v>2</v>
          </cell>
          <cell r="D51" t="str">
            <v>n/a</v>
          </cell>
          <cell r="E51">
            <v>114</v>
          </cell>
          <cell r="F51">
            <v>48</v>
          </cell>
          <cell r="G51">
            <v>100</v>
          </cell>
          <cell r="H51">
            <v>158</v>
          </cell>
          <cell r="I51">
            <v>176</v>
          </cell>
          <cell r="J51" t="str">
            <v>n/a</v>
          </cell>
          <cell r="K51">
            <v>0.93114432737074238</v>
          </cell>
          <cell r="L51">
            <v>0.30304943493907444</v>
          </cell>
          <cell r="M51">
            <v>0.53299221831361265</v>
          </cell>
          <cell r="N51">
            <v>0.73519147550137276</v>
          </cell>
          <cell r="O51">
            <v>0.74864945340082523</v>
          </cell>
        </row>
        <row r="52">
          <cell r="C52">
            <v>3</v>
          </cell>
          <cell r="D52" t="str">
            <v>n/a</v>
          </cell>
          <cell r="E52">
            <v>252</v>
          </cell>
          <cell r="F52">
            <v>240</v>
          </cell>
          <cell r="G52">
            <v>474</v>
          </cell>
          <cell r="H52">
            <v>680</v>
          </cell>
          <cell r="I52">
            <v>766</v>
          </cell>
          <cell r="J52" t="str">
            <v>n/a</v>
          </cell>
          <cell r="K52">
            <v>2.0583190394511153</v>
          </cell>
          <cell r="L52">
            <v>1.5152471746953722</v>
          </cell>
          <cell r="M52">
            <v>2.5263831148065239</v>
          </cell>
          <cell r="N52">
            <v>3.164115211018566</v>
          </cell>
          <cell r="O52">
            <v>3.2583265983240461</v>
          </cell>
        </row>
        <row r="53">
          <cell r="C53">
            <v>4</v>
          </cell>
          <cell r="D53" t="str">
            <v>n/a</v>
          </cell>
          <cell r="E53">
            <v>92</v>
          </cell>
          <cell r="F53">
            <v>133</v>
          </cell>
          <cell r="G53">
            <v>215</v>
          </cell>
          <cell r="H53">
            <v>282</v>
          </cell>
          <cell r="I53">
            <v>333</v>
          </cell>
          <cell r="J53" t="str">
            <v>n/a</v>
          </cell>
          <cell r="K53">
            <v>0.75144980805358164</v>
          </cell>
          <cell r="L53">
            <v>0.83969947597701877</v>
          </cell>
          <cell r="M53">
            <v>1.1459332693742672</v>
          </cell>
          <cell r="N53">
            <v>1.3121771904518171</v>
          </cell>
          <cell r="O53">
            <v>1.4164787953549705</v>
          </cell>
        </row>
        <row r="54">
          <cell r="C54">
            <v>5</v>
          </cell>
          <cell r="D54" t="str">
            <v>n/a</v>
          </cell>
          <cell r="E54">
            <v>1203</v>
          </cell>
          <cell r="F54">
            <v>1602</v>
          </cell>
          <cell r="G54">
            <v>2013</v>
          </cell>
          <cell r="H54">
            <v>2478</v>
          </cell>
          <cell r="I54">
            <v>2873</v>
          </cell>
          <cell r="J54" t="str">
            <v>n/a</v>
          </cell>
          <cell r="K54">
            <v>9.8260230335702037</v>
          </cell>
          <cell r="L54">
            <v>10.114274891091609</v>
          </cell>
          <cell r="M54">
            <v>10.729133354653023</v>
          </cell>
          <cell r="N54">
            <v>11.53040807780001</v>
          </cell>
          <cell r="O54">
            <v>12.220851588753243</v>
          </cell>
        </row>
        <row r="55">
          <cell r="C55">
            <v>6</v>
          </cell>
          <cell r="D55" t="str">
            <v>n/a</v>
          </cell>
          <cell r="E55">
            <v>114</v>
          </cell>
          <cell r="F55">
            <v>109</v>
          </cell>
          <cell r="G55">
            <v>218</v>
          </cell>
          <cell r="H55">
            <v>329</v>
          </cell>
          <cell r="I55">
            <v>391</v>
          </cell>
          <cell r="J55" t="str">
            <v>n/a</v>
          </cell>
          <cell r="K55">
            <v>0.93114432737074238</v>
          </cell>
          <cell r="L55">
            <v>0.68817475850748155</v>
          </cell>
          <cell r="M55">
            <v>1.1619230359236754</v>
          </cell>
          <cell r="N55">
            <v>1.5308733888604531</v>
          </cell>
          <cell r="O55">
            <v>1.6631928197711514</v>
          </cell>
        </row>
        <row r="56">
          <cell r="C56">
            <v>7</v>
          </cell>
          <cell r="D56" t="str">
            <v>n/a</v>
          </cell>
          <cell r="E56">
            <v>837</v>
          </cell>
          <cell r="F56">
            <v>1135</v>
          </cell>
          <cell r="G56">
            <v>1482</v>
          </cell>
          <cell r="H56">
            <v>1876</v>
          </cell>
          <cell r="I56">
            <v>2209</v>
          </cell>
          <cell r="J56" t="str">
            <v>n/a</v>
          </cell>
          <cell r="K56">
            <v>6.8365596667483457</v>
          </cell>
          <cell r="L56">
            <v>7.1658564303301979</v>
          </cell>
          <cell r="M56">
            <v>7.8989446754077388</v>
          </cell>
          <cell r="N56">
            <v>8.7292354939276908</v>
          </cell>
          <cell r="O56">
            <v>9.3964013781955842</v>
          </cell>
        </row>
        <row r="63">
          <cell r="C63">
            <v>1</v>
          </cell>
          <cell r="D63" t="str">
            <v>n/a</v>
          </cell>
          <cell r="E63">
            <v>317.32667150442052</v>
          </cell>
          <cell r="F63">
            <v>334.23179990201129</v>
          </cell>
          <cell r="G63">
            <v>370.58367261257149</v>
          </cell>
          <cell r="H63">
            <v>423.01976510402312</v>
          </cell>
          <cell r="I63">
            <v>436.43399317088205</v>
          </cell>
          <cell r="J63" t="str">
            <v>n/a</v>
          </cell>
          <cell r="K63">
            <v>0.43890871244938939</v>
          </cell>
          <cell r="L63">
            <v>0.42441331223034695</v>
          </cell>
          <cell r="M63">
            <v>0.39526447515880014</v>
          </cell>
          <cell r="N63">
            <v>0.38192642247146785</v>
          </cell>
          <cell r="O63">
            <v>0.35536354298737183</v>
          </cell>
        </row>
        <row r="64">
          <cell r="C64">
            <v>2</v>
          </cell>
          <cell r="D64" t="str">
            <v>n/a</v>
          </cell>
          <cell r="E64">
            <v>2321.1646900050659</v>
          </cell>
          <cell r="F64">
            <v>10075.120610051199</v>
          </cell>
          <cell r="G64">
            <v>8602.834477799106</v>
          </cell>
          <cell r="H64">
            <v>7612.9164991929756</v>
          </cell>
          <cell r="I64">
            <v>7829.6663867493353</v>
          </cell>
          <cell r="J64" t="str">
            <v>n/a</v>
          </cell>
          <cell r="K64">
            <v>3.2105067016370148</v>
          </cell>
          <cell r="L64">
            <v>12.793562164000218</v>
          </cell>
          <cell r="M64">
            <v>9.1757816278653301</v>
          </cell>
          <cell r="N64">
            <v>6.8733761468469314</v>
          </cell>
          <cell r="O64">
            <v>6.3752549781679386</v>
          </cell>
        </row>
        <row r="65">
          <cell r="C65">
            <v>3</v>
          </cell>
          <cell r="D65" t="str">
            <v>n/a</v>
          </cell>
          <cell r="E65">
            <v>2593.5641897562473</v>
          </cell>
          <cell r="F65">
            <v>3751.1714586823414</v>
          </cell>
          <cell r="G65">
            <v>2788.2645887221374</v>
          </cell>
          <cell r="H65">
            <v>2900.0936647346584</v>
          </cell>
          <cell r="I65">
            <v>3051.4938147789585</v>
          </cell>
          <cell r="J65" t="str">
            <v>n/a</v>
          </cell>
          <cell r="K65">
            <v>3.5872746333738315</v>
          </cell>
          <cell r="L65">
            <v>4.7633023069320881</v>
          </cell>
          <cell r="M65">
            <v>2.973962483277889</v>
          </cell>
          <cell r="N65">
            <v>2.6183703211406817</v>
          </cell>
          <cell r="O65">
            <v>2.4846590100494717</v>
          </cell>
        </row>
        <row r="66">
          <cell r="C66">
            <v>4</v>
          </cell>
          <cell r="D66" t="str">
            <v>n/a</v>
          </cell>
          <cell r="E66">
            <v>4723.8469546458391</v>
          </cell>
          <cell r="F66">
            <v>6374.2153724719092</v>
          </cell>
          <cell r="G66">
            <v>6765.0998383064916</v>
          </cell>
          <cell r="H66">
            <v>7220.4694565101818</v>
          </cell>
          <cell r="I66">
            <v>9197.6712180299673</v>
          </cell>
          <cell r="J66" t="str">
            <v>n/a</v>
          </cell>
          <cell r="K66">
            <v>6.5337640067947831</v>
          </cell>
          <cell r="L66">
            <v>8.0940887728023689</v>
          </cell>
          <cell r="M66">
            <v>7.2156542087612401</v>
          </cell>
          <cell r="N66">
            <v>6.5190525256220724</v>
          </cell>
          <cell r="O66">
            <v>7.4891440227304766</v>
          </cell>
        </row>
        <row r="67">
          <cell r="C67">
            <v>5</v>
          </cell>
          <cell r="D67" t="str">
            <v>n/a</v>
          </cell>
          <cell r="E67">
            <v>871.07765107015268</v>
          </cell>
          <cell r="F67">
            <v>926.97111373870825</v>
          </cell>
          <cell r="G67">
            <v>1030.6895307641446</v>
          </cell>
          <cell r="H67">
            <v>1171.5831755354534</v>
          </cell>
          <cell r="I67">
            <v>1224.4573032032124</v>
          </cell>
          <cell r="J67" t="str">
            <v>n/a</v>
          </cell>
          <cell r="K67">
            <v>1.2048264599444904</v>
          </cell>
          <cell r="L67">
            <v>1.1770839304908742</v>
          </cell>
          <cell r="M67">
            <v>1.09933325868642</v>
          </cell>
          <cell r="N67">
            <v>1.0577722550386852</v>
          </cell>
          <cell r="O67">
            <v>0.99700640259863005</v>
          </cell>
        </row>
        <row r="68">
          <cell r="C68">
            <v>6</v>
          </cell>
          <cell r="D68" t="str">
            <v>n/a</v>
          </cell>
          <cell r="E68">
            <v>5380.1197698657352</v>
          </cell>
          <cell r="F68">
            <v>8894.4849574023847</v>
          </cell>
          <cell r="G68">
            <v>6523.3461993720048</v>
          </cell>
          <cell r="H68">
            <v>7135.5879850031179</v>
          </cell>
          <cell r="I68">
            <v>7724.3338368262539</v>
          </cell>
          <cell r="J68" t="str">
            <v>n/a</v>
          </cell>
          <cell r="K68">
            <v>7.4414842906842766</v>
          </cell>
          <cell r="L68">
            <v>11.294370620811256</v>
          </cell>
          <cell r="M68">
            <v>6.9577998231713218</v>
          </cell>
          <cell r="N68">
            <v>6.4424166815762636</v>
          </cell>
          <cell r="O68">
            <v>6.2894886338449272</v>
          </cell>
        </row>
        <row r="69">
          <cell r="C69">
            <v>7</v>
          </cell>
          <cell r="D69" t="str">
            <v>n/a</v>
          </cell>
          <cell r="E69">
            <v>3323.0229076025576</v>
          </cell>
          <cell r="F69">
            <v>3158.8738979295349</v>
          </cell>
          <cell r="G69">
            <v>3490.330314211812</v>
          </cell>
          <cell r="H69">
            <v>3574.1577268871997</v>
          </cell>
          <cell r="I69">
            <v>3730.537752699106</v>
          </cell>
          <cell r="J69" t="str">
            <v>n/a</v>
          </cell>
          <cell r="K69">
            <v>4.5962216125767643</v>
          </cell>
          <cell r="L69">
            <v>4.0111926343672639</v>
          </cell>
          <cell r="M69">
            <v>3.7227856533768424</v>
          </cell>
          <cell r="N69">
            <v>3.2269538839233767</v>
          </cell>
          <cell r="O69">
            <v>3.0375661240673266</v>
          </cell>
        </row>
      </sheetData>
      <sheetData sheetId="1">
        <row r="6">
          <cell r="B6">
            <v>0.70833803702399223</v>
          </cell>
        </row>
      </sheetData>
      <sheetData sheetId="2" refreshError="1"/>
      <sheetData sheetId="3">
        <row r="5">
          <cell r="I5" t="str">
            <v>Agriculture</v>
          </cell>
          <cell r="J5" t="str">
            <v>Wholesale, retail, hotels</v>
          </cell>
          <cell r="K5" t="str">
            <v>Manufacturing</v>
          </cell>
          <cell r="L5" t="str">
            <v>Other</v>
          </cell>
          <cell r="M5" t="str">
            <v>Transport, storage, comms</v>
          </cell>
          <cell r="N5" t="str">
            <v>Mining &amp; utilities</v>
          </cell>
          <cell r="O5" t="str">
            <v>Construction</v>
          </cell>
        </row>
        <row r="6">
          <cell r="H6">
            <v>0</v>
          </cell>
          <cell r="I6">
            <v>0</v>
          </cell>
        </row>
        <row r="7">
          <cell r="H7">
            <v>0</v>
          </cell>
          <cell r="I7">
            <v>0.35536354298737183</v>
          </cell>
        </row>
        <row r="8">
          <cell r="H8">
            <v>35.648049683100091</v>
          </cell>
          <cell r="I8">
            <v>0.35536354298737183</v>
          </cell>
        </row>
        <row r="9">
          <cell r="H9">
            <v>71.296099366200181</v>
          </cell>
          <cell r="I9">
            <v>0.35536354298737183</v>
          </cell>
          <cell r="J9">
            <v>0</v>
          </cell>
        </row>
        <row r="10">
          <cell r="H10">
            <v>71.296099366200181</v>
          </cell>
          <cell r="I10">
            <v>0</v>
          </cell>
          <cell r="J10">
            <v>0.99700640259863005</v>
          </cell>
        </row>
        <row r="11">
          <cell r="H11">
            <v>77.406525160576805</v>
          </cell>
          <cell r="J11">
            <v>0.99700640259863005</v>
          </cell>
        </row>
        <row r="12">
          <cell r="H12">
            <v>83.51695095495343</v>
          </cell>
          <cell r="J12">
            <v>0.99700640259863005</v>
          </cell>
          <cell r="K12">
            <v>0</v>
          </cell>
        </row>
        <row r="13">
          <cell r="H13">
            <v>83.51695095495343</v>
          </cell>
          <cell r="J13">
            <v>0</v>
          </cell>
          <cell r="K13">
            <v>2.4846590100494717</v>
          </cell>
        </row>
        <row r="14">
          <cell r="H14">
            <v>85.146114254115446</v>
          </cell>
          <cell r="K14">
            <v>2.4846590100494717</v>
          </cell>
        </row>
        <row r="15">
          <cell r="H15">
            <v>86.775277553277476</v>
          </cell>
          <cell r="K15">
            <v>2.4846590100494717</v>
          </cell>
          <cell r="L15">
            <v>0</v>
          </cell>
        </row>
        <row r="16">
          <cell r="H16">
            <v>86.775277553277476</v>
          </cell>
          <cell r="K16">
            <v>0</v>
          </cell>
          <cell r="L16">
            <v>3.0375661240673266</v>
          </cell>
        </row>
        <row r="17">
          <cell r="H17">
            <v>91.473478242375265</v>
          </cell>
          <cell r="L17">
            <v>3.0375661240673266</v>
          </cell>
        </row>
        <row r="18">
          <cell r="H18">
            <v>96.171678931473053</v>
          </cell>
          <cell r="L18">
            <v>3.0375661240673266</v>
          </cell>
          <cell r="M18">
            <v>0</v>
          </cell>
        </row>
        <row r="19">
          <cell r="H19">
            <v>96.171678931473053</v>
          </cell>
          <cell r="L19">
            <v>0</v>
          </cell>
          <cell r="M19">
            <v>6.2894886338449272</v>
          </cell>
        </row>
        <row r="20">
          <cell r="H20">
            <v>97.003275341358631</v>
          </cell>
          <cell r="M20">
            <v>6.2894886338449272</v>
          </cell>
        </row>
        <row r="21">
          <cell r="H21">
            <v>97.834871751244208</v>
          </cell>
          <cell r="M21">
            <v>6.2894886338449272</v>
          </cell>
          <cell r="N21">
            <v>0</v>
          </cell>
        </row>
        <row r="22">
          <cell r="H22">
            <v>97.834871751244208</v>
          </cell>
          <cell r="M22">
            <v>0</v>
          </cell>
          <cell r="N22">
            <v>6.3752549781679386</v>
          </cell>
        </row>
        <row r="23">
          <cell r="H23">
            <v>98.20919647794463</v>
          </cell>
          <cell r="N23">
            <v>6.3752549781679386</v>
          </cell>
        </row>
        <row r="24">
          <cell r="H24">
            <v>98.583521204645038</v>
          </cell>
          <cell r="N24">
            <v>6.3752549781679386</v>
          </cell>
          <cell r="O24">
            <v>0</v>
          </cell>
        </row>
        <row r="25">
          <cell r="H25">
            <v>98.583521204645038</v>
          </cell>
          <cell r="N25">
            <v>0</v>
          </cell>
          <cell r="O25">
            <v>7.4891440227304766</v>
          </cell>
        </row>
        <row r="26">
          <cell r="H26">
            <v>99.29176060232254</v>
          </cell>
          <cell r="O26">
            <v>7.4891440227304766</v>
          </cell>
        </row>
        <row r="27">
          <cell r="H27">
            <v>100.00000000000003</v>
          </cell>
          <cell r="O27">
            <v>7.4891440227304766</v>
          </cell>
        </row>
      </sheetData>
      <sheetData sheetId="4">
        <row r="5">
          <cell r="B5">
            <v>1991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7">
          <cell r="C47">
            <v>1</v>
          </cell>
          <cell r="D47" t="str">
            <v>n/a</v>
          </cell>
          <cell r="E47">
            <v>5279</v>
          </cell>
          <cell r="F47">
            <v>6514</v>
          </cell>
          <cell r="G47">
            <v>7650</v>
          </cell>
          <cell r="H47">
            <v>7958</v>
          </cell>
          <cell r="I47">
            <v>8683</v>
          </cell>
          <cell r="J47" t="str">
            <v>n/a</v>
          </cell>
          <cell r="K47">
            <v>70.36790189282857</v>
          </cell>
          <cell r="L47">
            <v>66.646204215264987</v>
          </cell>
          <cell r="M47">
            <v>68.285280728376335</v>
          </cell>
          <cell r="N47">
            <v>61.451737451737451</v>
          </cell>
          <cell r="O47">
            <v>60.240044401276535</v>
          </cell>
        </row>
        <row r="48">
          <cell r="C48">
            <v>2</v>
          </cell>
          <cell r="D48" t="str">
            <v>n/a</v>
          </cell>
          <cell r="E48">
            <v>27</v>
          </cell>
          <cell r="F48">
            <v>38</v>
          </cell>
          <cell r="G48">
            <v>22</v>
          </cell>
          <cell r="H48">
            <v>51</v>
          </cell>
          <cell r="I48">
            <v>56</v>
          </cell>
          <cell r="J48" t="str">
            <v>n/a</v>
          </cell>
          <cell r="K48">
            <v>0.35990402559317514</v>
          </cell>
          <cell r="L48">
            <v>0.38878657663188054</v>
          </cell>
          <cell r="M48">
            <v>0.19637597072212801</v>
          </cell>
          <cell r="N48">
            <v>0.39382239382239381</v>
          </cell>
          <cell r="O48">
            <v>0.38851116969612881</v>
          </cell>
        </row>
        <row r="49">
          <cell r="C49">
            <v>3</v>
          </cell>
          <cell r="D49" t="str">
            <v>n/a</v>
          </cell>
          <cell r="E49">
            <v>457</v>
          </cell>
          <cell r="F49">
            <v>618</v>
          </cell>
          <cell r="G49">
            <v>481</v>
          </cell>
          <cell r="H49">
            <v>721</v>
          </cell>
          <cell r="I49">
            <v>815</v>
          </cell>
          <cell r="J49" t="str">
            <v>n/a</v>
          </cell>
          <cell r="K49">
            <v>6.0917088776326311</v>
          </cell>
          <cell r="L49">
            <v>6.3228974831184779</v>
          </cell>
          <cell r="M49">
            <v>4.2934928144247078</v>
          </cell>
          <cell r="N49">
            <v>5.5675675675675675</v>
          </cell>
          <cell r="O49">
            <v>5.6542250589704457</v>
          </cell>
        </row>
        <row r="50">
          <cell r="C50">
            <v>4</v>
          </cell>
          <cell r="D50" t="str">
            <v>n/a</v>
          </cell>
          <cell r="E50">
            <v>59</v>
          </cell>
          <cell r="F50">
            <v>112</v>
          </cell>
          <cell r="G50">
            <v>150</v>
          </cell>
          <cell r="H50">
            <v>215</v>
          </cell>
          <cell r="I50">
            <v>263</v>
          </cell>
          <cell r="J50" t="str">
            <v>n/a</v>
          </cell>
          <cell r="K50">
            <v>0.78645694481471606</v>
          </cell>
          <cell r="L50">
            <v>1.1458972784939636</v>
          </cell>
          <cell r="M50">
            <v>1.3389270731054181</v>
          </cell>
          <cell r="N50">
            <v>1.6602316602316602</v>
          </cell>
          <cell r="O50">
            <v>1.8246149576800332</v>
          </cell>
        </row>
        <row r="51">
          <cell r="C51">
            <v>5</v>
          </cell>
          <cell r="D51" t="str">
            <v>n/a</v>
          </cell>
          <cell r="E51">
            <v>975</v>
          </cell>
          <cell r="F51">
            <v>1417</v>
          </cell>
          <cell r="G51">
            <v>1192</v>
          </cell>
          <cell r="H51">
            <v>1428</v>
          </cell>
          <cell r="I51">
            <v>1629</v>
          </cell>
          <cell r="J51" t="str">
            <v>n/a</v>
          </cell>
          <cell r="K51">
            <v>12.996534257531325</v>
          </cell>
          <cell r="L51">
            <v>14.497646818088809</v>
          </cell>
          <cell r="M51">
            <v>10.640007140944389</v>
          </cell>
          <cell r="N51">
            <v>11.027027027027026</v>
          </cell>
          <cell r="O51">
            <v>11.301512418482032</v>
          </cell>
        </row>
        <row r="52">
          <cell r="C52">
            <v>6</v>
          </cell>
          <cell r="D52" t="str">
            <v>n/a</v>
          </cell>
          <cell r="E52">
            <v>124</v>
          </cell>
          <cell r="F52">
            <v>192</v>
          </cell>
          <cell r="G52">
            <v>235</v>
          </cell>
          <cell r="H52">
            <v>331</v>
          </cell>
          <cell r="I52">
            <v>379</v>
          </cell>
          <cell r="J52" t="str">
            <v>n/a</v>
          </cell>
          <cell r="K52">
            <v>1.6528925619834711</v>
          </cell>
          <cell r="L52">
            <v>1.9643953345610803</v>
          </cell>
          <cell r="M52">
            <v>2.0976524145318218</v>
          </cell>
          <cell r="N52">
            <v>2.5559845559845562</v>
          </cell>
          <cell r="O52">
            <v>2.6293880949077288</v>
          </cell>
        </row>
        <row r="53">
          <cell r="C53">
            <v>7</v>
          </cell>
          <cell r="D53" t="str">
            <v>n/a</v>
          </cell>
          <cell r="E53">
            <v>581</v>
          </cell>
          <cell r="F53">
            <v>883</v>
          </cell>
          <cell r="G53">
            <v>1473</v>
          </cell>
          <cell r="H53">
            <v>2246</v>
          </cell>
          <cell r="I53">
            <v>2589</v>
          </cell>
          <cell r="J53" t="str">
            <v>n/a</v>
          </cell>
          <cell r="K53">
            <v>7.7446014396161029</v>
          </cell>
          <cell r="L53">
            <v>9.0341722938408022</v>
          </cell>
          <cell r="M53">
            <v>13.148263857895207</v>
          </cell>
          <cell r="N53">
            <v>17.343629343629345</v>
          </cell>
          <cell r="O53">
            <v>17.961703898987096</v>
          </cell>
        </row>
        <row r="60">
          <cell r="C60">
            <v>1</v>
          </cell>
          <cell r="D60" t="str">
            <v>n/a</v>
          </cell>
          <cell r="E60">
            <v>377.43249958584545</v>
          </cell>
          <cell r="F60">
            <v>451.70625602345115</v>
          </cell>
          <cell r="G60">
            <v>463.64633593182901</v>
          </cell>
          <cell r="H60">
            <v>483.24924573106887</v>
          </cell>
          <cell r="I60">
            <v>462.70881341559652</v>
          </cell>
          <cell r="J60" t="str">
            <v>n/a</v>
          </cell>
          <cell r="K60">
            <v>0.61487828110421328</v>
          </cell>
          <cell r="L60">
            <v>0.5315400880535569</v>
          </cell>
          <cell r="M60">
            <v>0.45176873814402202</v>
          </cell>
          <cell r="N60">
            <v>0.38220928597197112</v>
          </cell>
          <cell r="O60">
            <v>0.36366336337990623</v>
          </cell>
        </row>
        <row r="61">
          <cell r="C61">
            <v>2</v>
          </cell>
          <cell r="D61" t="str">
            <v>n/a</v>
          </cell>
          <cell r="E61">
            <v>6165.1243513800082</v>
          </cell>
          <cell r="F61">
            <v>9659.7293045429396</v>
          </cell>
          <cell r="G61">
            <v>20194.132023394384</v>
          </cell>
          <cell r="H61">
            <v>12201.815618848977</v>
          </cell>
          <cell r="I61">
            <v>13125.531180793256</v>
          </cell>
          <cell r="J61" t="str">
            <v>n/a</v>
          </cell>
          <cell r="K61">
            <v>10.043653019095842</v>
          </cell>
          <cell r="L61">
            <v>11.366974215304447</v>
          </cell>
          <cell r="M61">
            <v>19.676802845399934</v>
          </cell>
          <cell r="N61">
            <v>9.6506042718942187</v>
          </cell>
          <cell r="O61">
            <v>10.315936668938786</v>
          </cell>
        </row>
        <row r="62">
          <cell r="C62">
            <v>3</v>
          </cell>
          <cell r="D62" t="str">
            <v>n/a</v>
          </cell>
          <cell r="E62">
            <v>612.84512259713972</v>
          </cell>
          <cell r="F62">
            <v>1274.0492846416696</v>
          </cell>
          <cell r="G62">
            <v>2229.3904886138193</v>
          </cell>
          <cell r="H62">
            <v>1998.6969675125467</v>
          </cell>
          <cell r="I62">
            <v>1819.9973400244867</v>
          </cell>
          <cell r="J62" t="str">
            <v>n/a</v>
          </cell>
          <cell r="K62">
            <v>0.99839085393843463</v>
          </cell>
          <cell r="L62">
            <v>1.4992226915445814</v>
          </cell>
          <cell r="M62">
            <v>2.1722784152864225</v>
          </cell>
          <cell r="N62">
            <v>1.5808002755837531</v>
          </cell>
          <cell r="O62">
            <v>1.4304165704777951</v>
          </cell>
        </row>
        <row r="63">
          <cell r="C63">
            <v>4</v>
          </cell>
          <cell r="D63" t="str">
            <v>n/a</v>
          </cell>
          <cell r="E63">
            <v>2356.2271864099171</v>
          </cell>
          <cell r="F63">
            <v>3028.7230926544958</v>
          </cell>
          <cell r="G63">
            <v>4215.2947794015354</v>
          </cell>
          <cell r="H63">
            <v>5540.0765751580038</v>
          </cell>
          <cell r="I63">
            <v>5514.8219353914083</v>
          </cell>
          <cell r="J63" t="str">
            <v>n/a</v>
          </cell>
          <cell r="K63">
            <v>3.8385484129228371</v>
          </cell>
          <cell r="L63">
            <v>3.5640147062205658</v>
          </cell>
          <cell r="M63">
            <v>4.1073082127738729</v>
          </cell>
          <cell r="N63">
            <v>4.3817320579938741</v>
          </cell>
          <cell r="O63">
            <v>4.3343429719035536</v>
          </cell>
        </row>
        <row r="64">
          <cell r="C64">
            <v>5</v>
          </cell>
          <cell r="D64" t="str">
            <v>n/a</v>
          </cell>
          <cell r="E64">
            <v>563.8350784418393</v>
          </cell>
          <cell r="F64">
            <v>827.96005042617981</v>
          </cell>
          <cell r="G64">
            <v>1380.7202501162672</v>
          </cell>
          <cell r="H64">
            <v>1782.5670221366172</v>
          </cell>
          <cell r="I64">
            <v>1650.627360030257</v>
          </cell>
          <cell r="J64" t="str">
            <v>n/a</v>
          </cell>
          <cell r="K64">
            <v>0.91854820196723463</v>
          </cell>
          <cell r="L64">
            <v>0.97429236863505109</v>
          </cell>
          <cell r="M64">
            <v>1.345349238814298</v>
          </cell>
          <cell r="N64">
            <v>1.409859766459262</v>
          </cell>
          <cell r="O64">
            <v>1.2973011968465462</v>
          </cell>
        </row>
        <row r="65">
          <cell r="C65">
            <v>6</v>
          </cell>
          <cell r="D65" t="str">
            <v>n/a</v>
          </cell>
          <cell r="E65">
            <v>1701.996705044915</v>
          </cell>
          <cell r="F65">
            <v>2438.9284109121218</v>
          </cell>
          <cell r="G65">
            <v>3682.793161981318</v>
          </cell>
          <cell r="H65">
            <v>5807.8843809291075</v>
          </cell>
          <cell r="I65">
            <v>7256.3610662192759</v>
          </cell>
          <cell r="J65" t="str">
            <v>n/a</v>
          </cell>
          <cell r="K65">
            <v>2.7727363425020188</v>
          </cell>
          <cell r="L65">
            <v>2.8699806677577797</v>
          </cell>
          <cell r="M65">
            <v>3.5884481137760162</v>
          </cell>
          <cell r="N65">
            <v>4.5935453843998859</v>
          </cell>
          <cell r="O65">
            <v>5.7030957585632098</v>
          </cell>
        </row>
        <row r="66">
          <cell r="C66">
            <v>7</v>
          </cell>
          <cell r="D66" t="str">
            <v>n/a</v>
          </cell>
          <cell r="E66">
            <v>2179.3033477901072</v>
          </cell>
          <cell r="F66">
            <v>2523.7282034558471</v>
          </cell>
          <cell r="G66">
            <v>2233.8563091261472</v>
          </cell>
          <cell r="H66">
            <v>2139.5144412073464</v>
          </cell>
          <cell r="I66">
            <v>2014.0063350536961</v>
          </cell>
          <cell r="J66" t="str">
            <v>n/a</v>
          </cell>
          <cell r="K66">
            <v>3.5503203830200629</v>
          </cell>
          <cell r="L66">
            <v>2.9697678382796662</v>
          </cell>
          <cell r="M66">
            <v>2.1766298313147132</v>
          </cell>
          <cell r="N66">
            <v>1.6921749886303168</v>
          </cell>
          <cell r="O66">
            <v>1.5828968380081816</v>
          </cell>
        </row>
      </sheetData>
      <sheetData sheetId="1">
        <row r="6">
          <cell r="B6">
            <v>-3.7216976775635828</v>
          </cell>
        </row>
      </sheetData>
      <sheetData sheetId="2" refreshError="1"/>
      <sheetData sheetId="3">
        <row r="5">
          <cell r="I5" t="str">
            <v>Agriculture</v>
          </cell>
          <cell r="J5" t="str">
            <v>Wholesale, retail, hotels</v>
          </cell>
          <cell r="K5" t="str">
            <v>Manufacturing</v>
          </cell>
          <cell r="L5" t="str">
            <v>Other</v>
          </cell>
          <cell r="M5" t="str">
            <v>Construction</v>
          </cell>
          <cell r="N5" t="str">
            <v>Transport, storage, comms</v>
          </cell>
          <cell r="O5" t="str">
            <v>Mining &amp; utilities</v>
          </cell>
        </row>
        <row r="6">
          <cell r="H6">
            <v>0</v>
          </cell>
          <cell r="I6">
            <v>0</v>
          </cell>
        </row>
        <row r="7">
          <cell r="H7">
            <v>0</v>
          </cell>
          <cell r="I7">
            <v>0.36366336337990623</v>
          </cell>
        </row>
        <row r="8">
          <cell r="H8">
            <v>30.120022200638267</v>
          </cell>
          <cell r="I8">
            <v>0.36366336337990623</v>
          </cell>
        </row>
        <row r="9">
          <cell r="H9">
            <v>60.240044401276535</v>
          </cell>
          <cell r="I9">
            <v>0.36366336337990623</v>
          </cell>
          <cell r="J9">
            <v>0</v>
          </cell>
        </row>
        <row r="10">
          <cell r="H10">
            <v>60.240044401276535</v>
          </cell>
          <cell r="I10">
            <v>0</v>
          </cell>
          <cell r="J10">
            <v>1.2973011968465462</v>
          </cell>
        </row>
        <row r="11">
          <cell r="H11">
            <v>65.890800610517545</v>
          </cell>
          <cell r="J11">
            <v>1.2973011968465462</v>
          </cell>
        </row>
        <row r="12">
          <cell r="H12">
            <v>71.541556819758569</v>
          </cell>
          <cell r="J12">
            <v>1.2973011968465462</v>
          </cell>
          <cell r="K12">
            <v>0</v>
          </cell>
        </row>
        <row r="13">
          <cell r="H13">
            <v>71.541556819758569</v>
          </cell>
          <cell r="J13">
            <v>0</v>
          </cell>
          <cell r="K13">
            <v>1.4304165704777951</v>
          </cell>
        </row>
        <row r="14">
          <cell r="H14">
            <v>74.368669349243788</v>
          </cell>
          <cell r="K14">
            <v>1.4304165704777951</v>
          </cell>
        </row>
        <row r="15">
          <cell r="H15">
            <v>77.195781878729008</v>
          </cell>
          <cell r="K15">
            <v>1.4304165704777951</v>
          </cell>
          <cell r="L15">
            <v>0</v>
          </cell>
        </row>
        <row r="16">
          <cell r="H16">
            <v>77.195781878729008</v>
          </cell>
          <cell r="K16">
            <v>0</v>
          </cell>
          <cell r="L16">
            <v>1.5828968380081816</v>
          </cell>
        </row>
        <row r="17">
          <cell r="H17">
            <v>86.176633828222549</v>
          </cell>
          <cell r="L17">
            <v>1.5828968380081816</v>
          </cell>
        </row>
        <row r="18">
          <cell r="H18">
            <v>95.157485777716104</v>
          </cell>
          <cell r="L18">
            <v>1.5828968380081816</v>
          </cell>
          <cell r="M18">
            <v>0</v>
          </cell>
        </row>
        <row r="19">
          <cell r="H19">
            <v>95.157485777716104</v>
          </cell>
          <cell r="L19">
            <v>0</v>
          </cell>
          <cell r="M19">
            <v>4.3343429719035536</v>
          </cell>
        </row>
        <row r="20">
          <cell r="H20">
            <v>96.069793256556125</v>
          </cell>
          <cell r="M20">
            <v>4.3343429719035536</v>
          </cell>
        </row>
        <row r="21">
          <cell r="H21">
            <v>96.982100735396131</v>
          </cell>
          <cell r="M21">
            <v>4.3343429719035536</v>
          </cell>
          <cell r="N21">
            <v>0</v>
          </cell>
        </row>
        <row r="22">
          <cell r="H22">
            <v>96.982100735396131</v>
          </cell>
          <cell r="M22">
            <v>0</v>
          </cell>
          <cell r="N22">
            <v>5.7030957585632098</v>
          </cell>
        </row>
        <row r="23">
          <cell r="H23">
            <v>98.29679478285</v>
          </cell>
          <cell r="N23">
            <v>5.7030957585632098</v>
          </cell>
        </row>
        <row r="24">
          <cell r="H24">
            <v>99.61148883030387</v>
          </cell>
          <cell r="N24">
            <v>5.7030957585632098</v>
          </cell>
          <cell r="O24">
            <v>0</v>
          </cell>
        </row>
        <row r="25">
          <cell r="H25">
            <v>99.61148883030387</v>
          </cell>
          <cell r="N25">
            <v>0</v>
          </cell>
          <cell r="O25">
            <v>10.315936668938786</v>
          </cell>
        </row>
        <row r="26">
          <cell r="H26">
            <v>99.805744415151935</v>
          </cell>
          <cell r="O26">
            <v>10.315936668938786</v>
          </cell>
        </row>
        <row r="27">
          <cell r="H27">
            <v>99.999999999999986</v>
          </cell>
          <cell r="O27">
            <v>10.315936668938786</v>
          </cell>
        </row>
      </sheetData>
      <sheetData sheetId="4">
        <row r="5">
          <cell r="B5">
            <v>1991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51">
          <cell r="C51">
            <v>1</v>
          </cell>
          <cell r="D51" t="str">
            <v>n/a</v>
          </cell>
          <cell r="E51">
            <v>58</v>
          </cell>
          <cell r="F51">
            <v>75</v>
          </cell>
          <cell r="G51">
            <v>85</v>
          </cell>
          <cell r="H51">
            <v>86</v>
          </cell>
          <cell r="I51">
            <v>86</v>
          </cell>
          <cell r="J51" t="str">
            <v>n/a</v>
          </cell>
          <cell r="K51">
            <v>15.591397849462366</v>
          </cell>
          <cell r="L51">
            <v>13.537906137184116</v>
          </cell>
          <cell r="M51">
            <v>14.529914529914532</v>
          </cell>
          <cell r="N51">
            <v>11.911357340720222</v>
          </cell>
          <cell r="O51">
            <v>10.526315789473683</v>
          </cell>
        </row>
        <row r="52">
          <cell r="C52">
            <v>2</v>
          </cell>
          <cell r="D52" t="str">
            <v>n/a</v>
          </cell>
          <cell r="E52">
            <v>4</v>
          </cell>
          <cell r="F52">
            <v>3</v>
          </cell>
          <cell r="G52">
            <v>3</v>
          </cell>
          <cell r="H52">
            <v>5</v>
          </cell>
          <cell r="I52">
            <v>9</v>
          </cell>
          <cell r="J52" t="str">
            <v>n/a</v>
          </cell>
          <cell r="K52">
            <v>1.0752688172043012</v>
          </cell>
          <cell r="L52">
            <v>0.54151624548736454</v>
          </cell>
          <cell r="M52">
            <v>0.51282051282051277</v>
          </cell>
          <cell r="N52">
            <v>0.69252077562326864</v>
          </cell>
          <cell r="O52">
            <v>1.101591187270502</v>
          </cell>
        </row>
        <row r="53">
          <cell r="C53">
            <v>3</v>
          </cell>
          <cell r="D53" t="str">
            <v>n/a</v>
          </cell>
          <cell r="E53">
            <v>68</v>
          </cell>
          <cell r="F53">
            <v>78</v>
          </cell>
          <cell r="G53">
            <v>75</v>
          </cell>
          <cell r="H53">
            <v>91</v>
          </cell>
          <cell r="I53">
            <v>95</v>
          </cell>
          <cell r="J53" t="str">
            <v>n/a</v>
          </cell>
          <cell r="K53">
            <v>18.27956989247312</v>
          </cell>
          <cell r="L53">
            <v>14.079422382671481</v>
          </cell>
          <cell r="M53">
            <v>12.820512820512819</v>
          </cell>
          <cell r="N53">
            <v>12.603878116343489</v>
          </cell>
          <cell r="O53">
            <v>11.627906976744185</v>
          </cell>
        </row>
        <row r="54">
          <cell r="C54">
            <v>4</v>
          </cell>
          <cell r="D54" t="str">
            <v>n/a</v>
          </cell>
          <cell r="E54">
            <v>38</v>
          </cell>
          <cell r="F54">
            <v>109</v>
          </cell>
          <cell r="G54">
            <v>75</v>
          </cell>
          <cell r="H54">
            <v>96</v>
          </cell>
          <cell r="I54">
            <v>127</v>
          </cell>
          <cell r="J54" t="str">
            <v>n/a</v>
          </cell>
          <cell r="K54">
            <v>10.21505376344086</v>
          </cell>
          <cell r="L54">
            <v>19.67509025270758</v>
          </cell>
          <cell r="M54">
            <v>12.820512820512819</v>
          </cell>
          <cell r="N54">
            <v>13.29639889196676</v>
          </cell>
          <cell r="O54">
            <v>15.544675642594861</v>
          </cell>
        </row>
        <row r="55">
          <cell r="C55">
            <v>5</v>
          </cell>
          <cell r="D55" t="str">
            <v>n/a</v>
          </cell>
          <cell r="E55">
            <v>71</v>
          </cell>
          <cell r="F55">
            <v>97</v>
          </cell>
          <cell r="G55">
            <v>114</v>
          </cell>
          <cell r="H55">
            <v>145</v>
          </cell>
          <cell r="I55">
            <v>160</v>
          </cell>
          <cell r="J55" t="str">
            <v>n/a</v>
          </cell>
          <cell r="K55">
            <v>19.086021505376344</v>
          </cell>
          <cell r="L55">
            <v>17.509025270758123</v>
          </cell>
          <cell r="M55">
            <v>19.487179487179489</v>
          </cell>
          <cell r="N55">
            <v>20.083102493074794</v>
          </cell>
          <cell r="O55">
            <v>19.583843329253366</v>
          </cell>
        </row>
        <row r="56">
          <cell r="C56">
            <v>6</v>
          </cell>
          <cell r="D56" t="str">
            <v>n/a</v>
          </cell>
          <cell r="E56">
            <v>18</v>
          </cell>
          <cell r="F56">
            <v>28</v>
          </cell>
          <cell r="G56">
            <v>33</v>
          </cell>
          <cell r="H56">
            <v>44</v>
          </cell>
          <cell r="I56">
            <v>53</v>
          </cell>
          <cell r="J56" t="str">
            <v>n/a</v>
          </cell>
          <cell r="K56">
            <v>4.838709677419355</v>
          </cell>
          <cell r="L56">
            <v>5.0541516245487363</v>
          </cell>
          <cell r="M56">
            <v>5.6410256410256414</v>
          </cell>
          <cell r="N56">
            <v>6.094182825484765</v>
          </cell>
          <cell r="O56">
            <v>6.4871481028151781</v>
          </cell>
        </row>
        <row r="57">
          <cell r="C57">
            <v>7</v>
          </cell>
          <cell r="D57" t="str">
            <v>n/a</v>
          </cell>
          <cell r="E57">
            <v>115</v>
          </cell>
          <cell r="F57">
            <v>164</v>
          </cell>
          <cell r="G57">
            <v>200</v>
          </cell>
          <cell r="H57">
            <v>255</v>
          </cell>
          <cell r="I57">
            <v>287</v>
          </cell>
          <cell r="J57" t="str">
            <v>n/a</v>
          </cell>
          <cell r="K57">
            <v>30.913978494623656</v>
          </cell>
          <cell r="L57">
            <v>29.602888086642597</v>
          </cell>
          <cell r="M57">
            <v>34.188034188034187</v>
          </cell>
          <cell r="N57">
            <v>35.318559556786703</v>
          </cell>
          <cell r="O57">
            <v>35.12851897184823</v>
          </cell>
        </row>
        <row r="64">
          <cell r="C64">
            <v>1</v>
          </cell>
          <cell r="D64" t="str">
            <v>n/a</v>
          </cell>
          <cell r="E64">
            <v>4209.9253354437769</v>
          </cell>
          <cell r="F64">
            <v>5093.8941126641248</v>
          </cell>
          <cell r="G64">
            <v>2980</v>
          </cell>
          <cell r="H64">
            <v>4152.9293854594525</v>
          </cell>
          <cell r="I64">
            <v>3846.0442461314187</v>
          </cell>
          <cell r="J64" t="str">
            <v>n/a</v>
          </cell>
          <cell r="K64">
            <v>0.84865527826265885</v>
          </cell>
          <cell r="L64">
            <v>0.73046553811246961</v>
          </cell>
          <cell r="M64">
            <v>0.4016079985256174</v>
          </cell>
          <cell r="N64">
            <v>0.55511135363917508</v>
          </cell>
          <cell r="O64">
            <v>0.46242660091733589</v>
          </cell>
        </row>
        <row r="65">
          <cell r="C65">
            <v>2</v>
          </cell>
          <cell r="D65" t="str">
            <v>n/a</v>
          </cell>
          <cell r="E65">
            <v>15861.787898232862</v>
          </cell>
          <cell r="F65">
            <v>38122.112708742323</v>
          </cell>
          <cell r="G65">
            <v>75833.333333333328</v>
          </cell>
          <cell r="H65">
            <v>34721.015542417503</v>
          </cell>
          <cell r="I65">
            <v>22616.024988286696</v>
          </cell>
          <cell r="J65" t="str">
            <v>n/a</v>
          </cell>
          <cell r="K65">
            <v>3.197489017011061</v>
          </cell>
          <cell r="L65">
            <v>5.4667193620190222</v>
          </cell>
          <cell r="M65">
            <v>10.219890342793954</v>
          </cell>
          <cell r="N65">
            <v>4.6410685442815121</v>
          </cell>
          <cell r="O65">
            <v>2.7192228930061018</v>
          </cell>
        </row>
        <row r="66">
          <cell r="C66">
            <v>3</v>
          </cell>
          <cell r="D66" t="str">
            <v>n/a</v>
          </cell>
          <cell r="E66">
            <v>4794.2583848386848</v>
          </cell>
          <cell r="F66">
            <v>6162.6821034797013</v>
          </cell>
          <cell r="G66">
            <v>8124</v>
          </cell>
          <cell r="H66">
            <v>8667.5286002167359</v>
          </cell>
          <cell r="I66">
            <v>10258.898188237154</v>
          </cell>
          <cell r="J66" t="str">
            <v>n/a</v>
          </cell>
          <cell r="K66">
            <v>0.96644770618466858</v>
          </cell>
          <cell r="L66">
            <v>0.88372997148541421</v>
          </cell>
          <cell r="M66">
            <v>1.0948534832288979</v>
          </cell>
          <cell r="N66">
            <v>1.1585661800122975</v>
          </cell>
          <cell r="O66">
            <v>1.233471877791138</v>
          </cell>
        </row>
        <row r="67">
          <cell r="C67">
            <v>4</v>
          </cell>
          <cell r="D67" t="str">
            <v>n/a</v>
          </cell>
          <cell r="E67">
            <v>3111.609826070046</v>
          </cell>
          <cell r="F67">
            <v>2543.4409987272452</v>
          </cell>
          <cell r="G67">
            <v>3792</v>
          </cell>
          <cell r="H67">
            <v>5304.0393013100438</v>
          </cell>
          <cell r="I67">
            <v>6027.5688414326105</v>
          </cell>
          <cell r="J67" t="str">
            <v>n/a</v>
          </cell>
          <cell r="K67">
            <v>0.62725200386717506</v>
          </cell>
          <cell r="L67">
            <v>0.36472999962320146</v>
          </cell>
          <cell r="M67">
            <v>0.51103943973461108</v>
          </cell>
          <cell r="N67">
            <v>0.70897724546305074</v>
          </cell>
          <cell r="O67">
            <v>0.72472077614358388</v>
          </cell>
        </row>
        <row r="68">
          <cell r="C68">
            <v>5</v>
          </cell>
          <cell r="D68" t="str">
            <v>n/a</v>
          </cell>
          <cell r="E68">
            <v>4360.361308104546</v>
          </cell>
          <cell r="F68">
            <v>6182.3922872185867</v>
          </cell>
          <cell r="G68">
            <v>5028.9473684210525</v>
          </cell>
          <cell r="H68">
            <v>7572.5315865179027</v>
          </cell>
          <cell r="I68">
            <v>9192.1092869222084</v>
          </cell>
          <cell r="J68" t="str">
            <v>n/a</v>
          </cell>
          <cell r="K68">
            <v>0.87898082374544617</v>
          </cell>
          <cell r="L68">
            <v>0.8865564161763877</v>
          </cell>
          <cell r="M68">
            <v>0.67774009641686228</v>
          </cell>
          <cell r="N68">
            <v>1.0122007550105032</v>
          </cell>
          <cell r="O68">
            <v>1.1052072157224133</v>
          </cell>
        </row>
        <row r="69">
          <cell r="C69">
            <v>6</v>
          </cell>
          <cell r="D69" t="str">
            <v>n/a</v>
          </cell>
          <cell r="E69">
            <v>5068.893247518412</v>
          </cell>
          <cell r="F69">
            <v>12993.31000411692</v>
          </cell>
          <cell r="G69">
            <v>8193.939393939394</v>
          </cell>
          <cell r="H69">
            <v>11356.693738538119</v>
          </cell>
          <cell r="I69">
            <v>10451.884073731717</v>
          </cell>
          <cell r="J69" t="str">
            <v>n/a</v>
          </cell>
          <cell r="K69">
            <v>1.0218098105540381</v>
          </cell>
          <cell r="L69">
            <v>1.8632435174541717</v>
          </cell>
          <cell r="M69">
            <v>1.1042790604161781</v>
          </cell>
          <cell r="N69">
            <v>1.5180199442201641</v>
          </cell>
          <cell r="O69">
            <v>1.2566754088332048</v>
          </cell>
        </row>
        <row r="70">
          <cell r="C70">
            <v>7</v>
          </cell>
          <cell r="D70" t="str">
            <v>n/a</v>
          </cell>
          <cell r="E70">
            <v>6023.3181280894651</v>
          </cell>
          <cell r="F70">
            <v>10033.390541938687</v>
          </cell>
          <cell r="G70">
            <v>10613</v>
          </cell>
          <cell r="H70">
            <v>7745.3504276774593</v>
          </cell>
          <cell r="I70">
            <v>8696.7791849283349</v>
          </cell>
          <cell r="J70" t="str">
            <v>n/a</v>
          </cell>
          <cell r="K70">
            <v>1.2142069786896696</v>
          </cell>
          <cell r="L70">
            <v>1.4387904144078663</v>
          </cell>
          <cell r="M70">
            <v>1.4302904994471064</v>
          </cell>
          <cell r="N70">
            <v>1.0353010035209462</v>
          </cell>
          <cell r="O70">
            <v>1.0456515266199127</v>
          </cell>
        </row>
      </sheetData>
      <sheetData sheetId="1">
        <row r="6">
          <cell r="B6">
            <v>-2.0534917122782499</v>
          </cell>
        </row>
      </sheetData>
      <sheetData sheetId="2" refreshError="1"/>
      <sheetData sheetId="3">
        <row r="5">
          <cell r="I5" t="str">
            <v>Agriculture</v>
          </cell>
          <cell r="J5" t="str">
            <v>Construction</v>
          </cell>
          <cell r="K5" t="str">
            <v>Other</v>
          </cell>
          <cell r="L5" t="str">
            <v>Wholesale, retail, hotels</v>
          </cell>
          <cell r="M5" t="str">
            <v>Manufacturing</v>
          </cell>
          <cell r="N5" t="str">
            <v>Transport, storage, comms</v>
          </cell>
          <cell r="O5" t="str">
            <v>Mining &amp; utilities</v>
          </cell>
        </row>
        <row r="6">
          <cell r="H6">
            <v>0</v>
          </cell>
          <cell r="I6">
            <v>0</v>
          </cell>
        </row>
        <row r="7">
          <cell r="H7">
            <v>0</v>
          </cell>
          <cell r="I7">
            <v>0.46242660091733589</v>
          </cell>
        </row>
        <row r="8">
          <cell r="H8">
            <v>5.2631578947368416</v>
          </cell>
          <cell r="I8">
            <v>0.46242660091733589</v>
          </cell>
        </row>
        <row r="9">
          <cell r="H9">
            <v>10.526315789473683</v>
          </cell>
          <cell r="I9">
            <v>0.46242660091733589</v>
          </cell>
          <cell r="J9">
            <v>0</v>
          </cell>
        </row>
        <row r="10">
          <cell r="H10">
            <v>10.526315789473683</v>
          </cell>
          <cell r="I10">
            <v>0</v>
          </cell>
          <cell r="J10">
            <v>0.72472077614358388</v>
          </cell>
        </row>
        <row r="11">
          <cell r="H11">
            <v>18.298653610771115</v>
          </cell>
          <cell r="J11">
            <v>0.72472077614358388</v>
          </cell>
        </row>
        <row r="12">
          <cell r="H12">
            <v>26.070991432068546</v>
          </cell>
          <cell r="J12">
            <v>0.72472077614358388</v>
          </cell>
          <cell r="K12">
            <v>0</v>
          </cell>
        </row>
        <row r="13">
          <cell r="H13">
            <v>26.070991432068546</v>
          </cell>
          <cell r="J13">
            <v>0</v>
          </cell>
          <cell r="K13">
            <v>1.0456515266199127</v>
          </cell>
        </row>
        <row r="14">
          <cell r="H14">
            <v>43.635250917992664</v>
          </cell>
          <cell r="K14">
            <v>1.0456515266199127</v>
          </cell>
        </row>
        <row r="15">
          <cell r="H15">
            <v>61.199510403916776</v>
          </cell>
          <cell r="K15">
            <v>1.0456515266199127</v>
          </cell>
          <cell r="L15">
            <v>0</v>
          </cell>
        </row>
        <row r="16">
          <cell r="H16">
            <v>61.199510403916776</v>
          </cell>
          <cell r="K16">
            <v>0</v>
          </cell>
          <cell r="L16">
            <v>1.1052072157224133</v>
          </cell>
        </row>
        <row r="17">
          <cell r="H17">
            <v>70.99143206854346</v>
          </cell>
          <cell r="L17">
            <v>1.1052072157224133</v>
          </cell>
        </row>
        <row r="18">
          <cell r="H18">
            <v>80.783353733170145</v>
          </cell>
          <cell r="L18">
            <v>1.1052072157224133</v>
          </cell>
          <cell r="M18">
            <v>0</v>
          </cell>
        </row>
        <row r="19">
          <cell r="H19">
            <v>80.783353733170145</v>
          </cell>
          <cell r="L19">
            <v>0</v>
          </cell>
          <cell r="M19">
            <v>1.233471877791138</v>
          </cell>
        </row>
        <row r="20">
          <cell r="H20">
            <v>86.597307221542238</v>
          </cell>
          <cell r="M20">
            <v>1.233471877791138</v>
          </cell>
        </row>
        <row r="21">
          <cell r="H21">
            <v>92.41126070991433</v>
          </cell>
          <cell r="M21">
            <v>1.233471877791138</v>
          </cell>
          <cell r="N21">
            <v>0</v>
          </cell>
        </row>
        <row r="22">
          <cell r="H22">
            <v>92.41126070991433</v>
          </cell>
          <cell r="M22">
            <v>0</v>
          </cell>
          <cell r="N22">
            <v>1.2566754088332048</v>
          </cell>
        </row>
        <row r="23">
          <cell r="H23">
            <v>95.654834761321922</v>
          </cell>
          <cell r="N23">
            <v>1.2566754088332048</v>
          </cell>
        </row>
        <row r="24">
          <cell r="H24">
            <v>98.898408812729514</v>
          </cell>
          <cell r="N24">
            <v>1.2566754088332048</v>
          </cell>
          <cell r="O24">
            <v>0</v>
          </cell>
        </row>
        <row r="25">
          <cell r="H25">
            <v>98.898408812729514</v>
          </cell>
          <cell r="N25">
            <v>0</v>
          </cell>
          <cell r="O25">
            <v>2.7192228930061018</v>
          </cell>
        </row>
        <row r="26">
          <cell r="H26">
            <v>99.449204406364771</v>
          </cell>
          <cell r="O26">
            <v>2.7192228930061018</v>
          </cell>
        </row>
        <row r="27">
          <cell r="H27">
            <v>100.00000000000003</v>
          </cell>
          <cell r="O27">
            <v>2.7192228930061018</v>
          </cell>
        </row>
      </sheetData>
      <sheetData sheetId="4">
        <row r="5">
          <cell r="B5">
            <v>1991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2">
          <cell r="C42">
            <v>1</v>
          </cell>
          <cell r="D42" t="str">
            <v>n/a</v>
          </cell>
          <cell r="E42">
            <v>1120</v>
          </cell>
          <cell r="F42">
            <v>1441</v>
          </cell>
          <cell r="G42">
            <v>1386</v>
          </cell>
          <cell r="H42">
            <v>1257</v>
          </cell>
          <cell r="I42">
            <v>1537</v>
          </cell>
          <cell r="J42" t="str">
            <v>n/a</v>
          </cell>
          <cell r="K42">
            <v>49.252418645558485</v>
          </cell>
          <cell r="L42">
            <v>40.856251772044224</v>
          </cell>
          <cell r="M42">
            <v>31.913423900529587</v>
          </cell>
          <cell r="N42">
            <v>24.098926380368098</v>
          </cell>
          <cell r="O42">
            <v>26.201841118308899</v>
          </cell>
        </row>
        <row r="43">
          <cell r="C43">
            <v>2</v>
          </cell>
          <cell r="D43" t="str">
            <v>n/a</v>
          </cell>
          <cell r="E43">
            <v>20</v>
          </cell>
          <cell r="F43">
            <v>38</v>
          </cell>
          <cell r="G43">
            <v>58</v>
          </cell>
          <cell r="H43">
            <v>88</v>
          </cell>
          <cell r="I43">
            <v>100</v>
          </cell>
          <cell r="J43" t="str">
            <v>n/a</v>
          </cell>
          <cell r="K43">
            <v>0.87950747581354449</v>
          </cell>
          <cell r="L43">
            <v>1.0774028919761838</v>
          </cell>
          <cell r="M43">
            <v>1.335482385447847</v>
          </cell>
          <cell r="N43">
            <v>1.6871165644171779</v>
          </cell>
          <cell r="O43">
            <v>1.7047391749062395</v>
          </cell>
        </row>
        <row r="44">
          <cell r="C44">
            <v>3</v>
          </cell>
          <cell r="D44" t="str">
            <v>n/a</v>
          </cell>
          <cell r="E44">
            <v>81</v>
          </cell>
          <cell r="F44">
            <v>168</v>
          </cell>
          <cell r="G44">
            <v>233</v>
          </cell>
          <cell r="H44">
            <v>345</v>
          </cell>
          <cell r="I44">
            <v>413</v>
          </cell>
          <cell r="J44" t="str">
            <v>n/a</v>
          </cell>
          <cell r="K44">
            <v>3.5620052770448551</v>
          </cell>
          <cell r="L44">
            <v>4.7632548908420755</v>
          </cell>
          <cell r="M44">
            <v>5.364955100161179</v>
          </cell>
          <cell r="N44">
            <v>6.6142638036809824</v>
          </cell>
          <cell r="O44">
            <v>7.0405727923627692</v>
          </cell>
        </row>
        <row r="45">
          <cell r="C45">
            <v>4</v>
          </cell>
          <cell r="D45" t="str">
            <v>n/a</v>
          </cell>
          <cell r="E45">
            <v>140</v>
          </cell>
          <cell r="F45">
            <v>288</v>
          </cell>
          <cell r="G45">
            <v>422</v>
          </cell>
          <cell r="H45">
            <v>560</v>
          </cell>
          <cell r="I45">
            <v>568</v>
          </cell>
          <cell r="J45" t="str">
            <v>n/a</v>
          </cell>
          <cell r="K45">
            <v>6.1565523306948107</v>
          </cell>
          <cell r="L45">
            <v>8.1655798128721298</v>
          </cell>
          <cell r="M45">
            <v>9.7167856320515771</v>
          </cell>
          <cell r="N45">
            <v>10.736196319018406</v>
          </cell>
          <cell r="O45">
            <v>9.68291851346744</v>
          </cell>
        </row>
        <row r="46">
          <cell r="C46">
            <v>5</v>
          </cell>
          <cell r="D46" t="str">
            <v>n/a</v>
          </cell>
          <cell r="E46">
            <v>297</v>
          </cell>
          <cell r="F46">
            <v>553</v>
          </cell>
          <cell r="G46">
            <v>830</v>
          </cell>
          <cell r="H46">
            <v>1157</v>
          </cell>
          <cell r="I46">
            <v>1281</v>
          </cell>
          <cell r="J46" t="str">
            <v>n/a</v>
          </cell>
          <cell r="K46">
            <v>13.060686015831136</v>
          </cell>
          <cell r="L46">
            <v>15.679047349021833</v>
          </cell>
          <cell r="M46">
            <v>19.111213446926087</v>
          </cell>
          <cell r="N46">
            <v>22.18174846625767</v>
          </cell>
          <cell r="O46">
            <v>21.837708830548927</v>
          </cell>
        </row>
        <row r="47">
          <cell r="C47">
            <v>6</v>
          </cell>
          <cell r="D47" t="str">
            <v>n/a</v>
          </cell>
          <cell r="E47">
            <v>102</v>
          </cell>
          <cell r="F47">
            <v>154</v>
          </cell>
          <cell r="G47">
            <v>234</v>
          </cell>
          <cell r="H47">
            <v>341</v>
          </cell>
          <cell r="I47">
            <v>364</v>
          </cell>
          <cell r="J47" t="str">
            <v>n/a</v>
          </cell>
          <cell r="K47">
            <v>4.4854881266490763</v>
          </cell>
          <cell r="L47">
            <v>4.3663169832719024</v>
          </cell>
          <cell r="M47">
            <v>5.3879806585309691</v>
          </cell>
          <cell r="N47">
            <v>6.5375766871165641</v>
          </cell>
          <cell r="O47">
            <v>6.2052505966587113</v>
          </cell>
        </row>
        <row r="48">
          <cell r="C48">
            <v>7</v>
          </cell>
          <cell r="D48" t="str">
            <v>n/a</v>
          </cell>
          <cell r="E48">
            <v>514</v>
          </cell>
          <cell r="F48">
            <v>885</v>
          </cell>
          <cell r="G48">
            <v>1180</v>
          </cell>
          <cell r="H48">
            <v>1468</v>
          </cell>
          <cell r="I48">
            <v>1603</v>
          </cell>
          <cell r="J48" t="str">
            <v>n/a</v>
          </cell>
          <cell r="K48">
            <v>22.603342128408091</v>
          </cell>
          <cell r="L48">
            <v>25.092146299971645</v>
          </cell>
          <cell r="M48">
            <v>27.170158876352751</v>
          </cell>
          <cell r="N48">
            <v>28.144171779141104</v>
          </cell>
          <cell r="O48">
            <v>27.326968973747018</v>
          </cell>
        </row>
        <row r="55">
          <cell r="C55">
            <v>1</v>
          </cell>
          <cell r="D55" t="str">
            <v>n/a</v>
          </cell>
          <cell r="E55">
            <v>682.86326245259829</v>
          </cell>
          <cell r="F55">
            <v>1008.707976387571</v>
          </cell>
          <cell r="G55">
            <v>1304.2450976231344</v>
          </cell>
          <cell r="H55">
            <v>2070.1634353910581</v>
          </cell>
          <cell r="I55">
            <v>1786.969517432801</v>
          </cell>
          <cell r="J55" t="str">
            <v>n/a</v>
          </cell>
          <cell r="K55">
            <v>0.21304393434877555</v>
          </cell>
          <cell r="L55">
            <v>0.23342670331042101</v>
          </cell>
          <cell r="M55">
            <v>0.30177729279629456</v>
          </cell>
          <cell r="N55">
            <v>0.48544419144107398</v>
          </cell>
          <cell r="O55">
            <v>0.50735182324238692</v>
          </cell>
        </row>
        <row r="56">
          <cell r="C56">
            <v>2</v>
          </cell>
          <cell r="D56" t="str">
            <v>n/a</v>
          </cell>
          <cell r="E56">
            <v>122961.32966143031</v>
          </cell>
          <cell r="F56">
            <v>176567.5696853555</v>
          </cell>
          <cell r="G56">
            <v>108411.86783682364</v>
          </cell>
          <cell r="H56">
            <v>55597.231091211906</v>
          </cell>
          <cell r="I56">
            <v>41753.352456722088</v>
          </cell>
          <cell r="J56" t="str">
            <v>n/a</v>
          </cell>
          <cell r="K56">
            <v>38.362241585146549</v>
          </cell>
          <cell r="L56">
            <v>40.859779706301737</v>
          </cell>
          <cell r="M56">
            <v>25.084426264977825</v>
          </cell>
          <cell r="N56">
            <v>13.037305379870919</v>
          </cell>
          <cell r="O56">
            <v>11.854505232877628</v>
          </cell>
        </row>
        <row r="57">
          <cell r="C57">
            <v>3</v>
          </cell>
          <cell r="D57" t="str">
            <v>n/a</v>
          </cell>
          <cell r="E57">
            <v>3496.7541365876004</v>
          </cell>
          <cell r="F57">
            <v>5291.499992082774</v>
          </cell>
          <cell r="G57">
            <v>4645.0112401564247</v>
          </cell>
          <cell r="H57">
            <v>4328.0758422528606</v>
          </cell>
          <cell r="I57">
            <v>3409.2034417752297</v>
          </cell>
          <cell r="J57" t="str">
            <v>n/a</v>
          </cell>
          <cell r="K57">
            <v>1.0909391377028288</v>
          </cell>
          <cell r="L57">
            <v>1.2245143566153527</v>
          </cell>
          <cell r="M57">
            <v>1.0747664833989719</v>
          </cell>
          <cell r="N57">
            <v>1.0149146882894271</v>
          </cell>
          <cell r="O57">
            <v>0.9679323374658112</v>
          </cell>
        </row>
        <row r="58">
          <cell r="C58">
            <v>4</v>
          </cell>
          <cell r="D58" t="str">
            <v>n/a</v>
          </cell>
          <cell r="E58">
            <v>2595.1011562250019</v>
          </cell>
          <cell r="F58">
            <v>1629.2092532900006</v>
          </cell>
          <cell r="G58">
            <v>2020.3950408785329</v>
          </cell>
          <cell r="H58">
            <v>2373.6482205724847</v>
          </cell>
          <cell r="I58">
            <v>2018.7104106424267</v>
          </cell>
          <cell r="J58" t="str">
            <v>n/a</v>
          </cell>
          <cell r="K58">
            <v>0.80963582426373237</v>
          </cell>
          <cell r="L58">
            <v>0.37701788218257959</v>
          </cell>
          <cell r="M58">
            <v>0.46748064986138055</v>
          </cell>
          <cell r="N58">
            <v>0.55661003450371882</v>
          </cell>
          <cell r="O58">
            <v>0.57314710600615371</v>
          </cell>
        </row>
        <row r="59">
          <cell r="C59">
            <v>5</v>
          </cell>
          <cell r="D59" t="str">
            <v>n/a</v>
          </cell>
          <cell r="E59">
            <v>3085.4929865074882</v>
          </cell>
          <cell r="F59">
            <v>3302.8119473431634</v>
          </cell>
          <cell r="G59">
            <v>3982.3127574765081</v>
          </cell>
          <cell r="H59">
            <v>3621.1173927558775</v>
          </cell>
          <cell r="I59">
            <v>3008.9307991592914</v>
          </cell>
          <cell r="J59" t="str">
            <v>n/a</v>
          </cell>
          <cell r="K59">
            <v>0.9626313222506081</v>
          </cell>
          <cell r="L59">
            <v>0.76430892049014842</v>
          </cell>
          <cell r="M59">
            <v>0.92143076880988439</v>
          </cell>
          <cell r="N59">
            <v>0.84913605118695634</v>
          </cell>
          <cell r="O59">
            <v>0.85428795067347663</v>
          </cell>
        </row>
        <row r="60">
          <cell r="C60">
            <v>6</v>
          </cell>
          <cell r="D60" t="str">
            <v>n/a</v>
          </cell>
          <cell r="E60">
            <v>8962.3508458240885</v>
          </cell>
          <cell r="F60">
            <v>8476.3943264335867</v>
          </cell>
          <cell r="G60">
            <v>8820.916273562143</v>
          </cell>
          <cell r="H60">
            <v>10113.566219266628</v>
          </cell>
          <cell r="I60">
            <v>7890.5466428519512</v>
          </cell>
          <cell r="J60" t="str">
            <v>n/a</v>
          </cell>
          <cell r="K60">
            <v>2.7961300456414313</v>
          </cell>
          <cell r="L60">
            <v>1.9615357763546766</v>
          </cell>
          <cell r="M60">
            <v>2.0409907906646714</v>
          </cell>
          <cell r="N60">
            <v>2.3715866544470288</v>
          </cell>
          <cell r="O60">
            <v>2.240263858211323</v>
          </cell>
        </row>
        <row r="61">
          <cell r="C61">
            <v>7</v>
          </cell>
          <cell r="D61" t="str">
            <v>n/a</v>
          </cell>
          <cell r="E61">
            <v>3088.8080664461122</v>
          </cell>
          <cell r="F61">
            <v>2924.4325868717788</v>
          </cell>
          <cell r="G61">
            <v>2855.9680840165711</v>
          </cell>
          <cell r="H61">
            <v>2920.9462141204367</v>
          </cell>
          <cell r="I61">
            <v>2780.9108107220304</v>
          </cell>
          <cell r="J61" t="str">
            <v>n/a</v>
          </cell>
          <cell r="K61">
            <v>0.96366558154033555</v>
          </cell>
          <cell r="L61">
            <v>0.67674755606845527</v>
          </cell>
          <cell r="M61">
            <v>0.66081622102917048</v>
          </cell>
          <cell r="N61">
            <v>0.68494899915412077</v>
          </cell>
          <cell r="O61">
            <v>0.78954909769318071</v>
          </cell>
        </row>
      </sheetData>
      <sheetData sheetId="1">
        <row r="6">
          <cell r="B6">
            <v>-8.3961668735142609</v>
          </cell>
        </row>
      </sheetData>
      <sheetData sheetId="2" refreshError="1"/>
      <sheetData sheetId="3">
        <row r="5">
          <cell r="I5" t="str">
            <v>Agriculture</v>
          </cell>
          <cell r="J5" t="str">
            <v>Construction</v>
          </cell>
          <cell r="K5" t="str">
            <v>Other</v>
          </cell>
          <cell r="L5" t="str">
            <v>Wholesale, retail, hotels</v>
          </cell>
          <cell r="M5" t="str">
            <v>Manufacturing</v>
          </cell>
          <cell r="N5" t="str">
            <v>Transport, storage, comms</v>
          </cell>
          <cell r="O5" t="str">
            <v>Mining &amp; utilities</v>
          </cell>
        </row>
        <row r="6">
          <cell r="H6">
            <v>0</v>
          </cell>
          <cell r="I6">
            <v>0</v>
          </cell>
        </row>
        <row r="7">
          <cell r="H7">
            <v>0</v>
          </cell>
          <cell r="I7">
            <v>0.50735182324238692</v>
          </cell>
        </row>
        <row r="8">
          <cell r="H8">
            <v>13.100920559154449</v>
          </cell>
          <cell r="I8">
            <v>0.50735182324238692</v>
          </cell>
        </row>
        <row r="9">
          <cell r="H9">
            <v>26.201841118308899</v>
          </cell>
          <cell r="I9">
            <v>0.50735182324238692</v>
          </cell>
          <cell r="J9">
            <v>0</v>
          </cell>
        </row>
        <row r="10">
          <cell r="H10">
            <v>26.201841118308899</v>
          </cell>
          <cell r="I10">
            <v>0</v>
          </cell>
          <cell r="J10">
            <v>0.57314710600615371</v>
          </cell>
        </row>
        <row r="11">
          <cell r="H11">
            <v>31.04330037504262</v>
          </cell>
          <cell r="J11">
            <v>0.57314710600615371</v>
          </cell>
        </row>
        <row r="12">
          <cell r="H12">
            <v>35.88475963177634</v>
          </cell>
          <cell r="J12">
            <v>0.57314710600615371</v>
          </cell>
          <cell r="K12">
            <v>0</v>
          </cell>
        </row>
        <row r="13">
          <cell r="H13">
            <v>35.88475963177634</v>
          </cell>
          <cell r="J13">
            <v>0</v>
          </cell>
          <cell r="K13">
            <v>0.78954909769318071</v>
          </cell>
        </row>
        <row r="14">
          <cell r="H14">
            <v>49.548244118649848</v>
          </cell>
          <cell r="K14">
            <v>0.78954909769318071</v>
          </cell>
        </row>
        <row r="15">
          <cell r="H15">
            <v>63.211728605523355</v>
          </cell>
          <cell r="K15">
            <v>0.78954909769318071</v>
          </cell>
          <cell r="L15">
            <v>0</v>
          </cell>
        </row>
        <row r="16">
          <cell r="H16">
            <v>63.211728605523355</v>
          </cell>
          <cell r="K16">
            <v>0</v>
          </cell>
          <cell r="L16">
            <v>0.85428795067347663</v>
          </cell>
        </row>
        <row r="17">
          <cell r="H17">
            <v>74.130583020797815</v>
          </cell>
          <cell r="L17">
            <v>0.85428795067347663</v>
          </cell>
        </row>
        <row r="18">
          <cell r="H18">
            <v>85.049437436072282</v>
          </cell>
          <cell r="L18">
            <v>0.85428795067347663</v>
          </cell>
          <cell r="M18">
            <v>0</v>
          </cell>
        </row>
        <row r="19">
          <cell r="H19">
            <v>85.049437436072282</v>
          </cell>
          <cell r="L19">
            <v>0</v>
          </cell>
          <cell r="M19">
            <v>0.9679323374658112</v>
          </cell>
        </row>
        <row r="20">
          <cell r="H20">
            <v>88.569723832253658</v>
          </cell>
          <cell r="M20">
            <v>0.9679323374658112</v>
          </cell>
        </row>
        <row r="21">
          <cell r="H21">
            <v>92.090010228435048</v>
          </cell>
          <cell r="M21">
            <v>0.9679323374658112</v>
          </cell>
          <cell r="N21">
            <v>0</v>
          </cell>
        </row>
        <row r="22">
          <cell r="H22">
            <v>92.090010228435048</v>
          </cell>
          <cell r="M22">
            <v>0</v>
          </cell>
          <cell r="N22">
            <v>2.240263858211323</v>
          </cell>
        </row>
        <row r="23">
          <cell r="H23">
            <v>95.192635526764406</v>
          </cell>
          <cell r="N23">
            <v>2.240263858211323</v>
          </cell>
        </row>
        <row r="24">
          <cell r="H24">
            <v>98.295260825093749</v>
          </cell>
          <cell r="N24">
            <v>2.240263858211323</v>
          </cell>
          <cell r="O24">
            <v>0</v>
          </cell>
        </row>
        <row r="25">
          <cell r="H25">
            <v>98.295260825093749</v>
          </cell>
          <cell r="N25">
            <v>0</v>
          </cell>
          <cell r="O25">
            <v>11.854505232877628</v>
          </cell>
        </row>
        <row r="26">
          <cell r="H26">
            <v>99.147630412546874</v>
          </cell>
          <cell r="O26">
            <v>11.854505232877628</v>
          </cell>
        </row>
        <row r="27">
          <cell r="H27">
            <v>100</v>
          </cell>
          <cell r="O27">
            <v>11.854505232877628</v>
          </cell>
        </row>
      </sheetData>
      <sheetData sheetId="4">
        <row r="5">
          <cell r="B5">
            <v>1991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cell r="D43" t="str">
            <v>n/a</v>
          </cell>
          <cell r="E43">
            <v>1831</v>
          </cell>
          <cell r="F43">
            <v>2772</v>
          </cell>
          <cell r="G43">
            <v>2962</v>
          </cell>
          <cell r="H43">
            <v>3176</v>
          </cell>
          <cell r="I43">
            <v>2958</v>
          </cell>
          <cell r="J43" t="str">
            <v>n/a</v>
          </cell>
          <cell r="K43">
            <v>64.998225062122827</v>
          </cell>
          <cell r="L43">
            <v>72.546453807903688</v>
          </cell>
          <cell r="M43">
            <v>72.173489278752427</v>
          </cell>
          <cell r="N43">
            <v>65.525067051784617</v>
          </cell>
          <cell r="O43">
            <v>55.279387030461592</v>
          </cell>
        </row>
        <row r="44">
          <cell r="C44">
            <v>2</v>
          </cell>
          <cell r="D44" t="str">
            <v>n/a</v>
          </cell>
          <cell r="E44">
            <v>77</v>
          </cell>
          <cell r="F44">
            <v>83</v>
          </cell>
          <cell r="G44">
            <v>73</v>
          </cell>
          <cell r="H44">
            <v>114</v>
          </cell>
          <cell r="I44">
            <v>121</v>
          </cell>
          <cell r="J44" t="str">
            <v>n/a</v>
          </cell>
          <cell r="K44">
            <v>2.7334043308484204</v>
          </cell>
          <cell r="L44">
            <v>2.1722062287359329</v>
          </cell>
          <cell r="M44">
            <v>1.7787524366471734</v>
          </cell>
          <cell r="N44">
            <v>2.3519702909015887</v>
          </cell>
          <cell r="O44">
            <v>2.2612595776490374</v>
          </cell>
        </row>
        <row r="45">
          <cell r="C45">
            <v>3</v>
          </cell>
          <cell r="D45" t="str">
            <v>n/a</v>
          </cell>
          <cell r="E45">
            <v>285</v>
          </cell>
          <cell r="F45">
            <v>150</v>
          </cell>
          <cell r="G45">
            <v>164</v>
          </cell>
          <cell r="H45">
            <v>185</v>
          </cell>
          <cell r="I45">
            <v>218</v>
          </cell>
          <cell r="J45" t="str">
            <v>n/a</v>
          </cell>
          <cell r="K45">
            <v>10.117145899893504</v>
          </cell>
          <cell r="L45">
            <v>3.9256739073540956</v>
          </cell>
          <cell r="M45">
            <v>3.996101364522417</v>
          </cell>
          <cell r="N45">
            <v>3.8167938931297711</v>
          </cell>
          <cell r="O45">
            <v>4.0740048589048774</v>
          </cell>
        </row>
        <row r="46">
          <cell r="C46">
            <v>4</v>
          </cell>
          <cell r="D46" t="str">
            <v>n/a</v>
          </cell>
          <cell r="E46">
            <v>26</v>
          </cell>
          <cell r="F46">
            <v>39</v>
          </cell>
          <cell r="G46">
            <v>53</v>
          </cell>
          <cell r="H46">
            <v>121</v>
          </cell>
          <cell r="I46">
            <v>200</v>
          </cell>
          <cell r="J46" t="str">
            <v>n/a</v>
          </cell>
          <cell r="K46">
            <v>0.92296769613063545</v>
          </cell>
          <cell r="L46">
            <v>1.0206752159120649</v>
          </cell>
          <cell r="M46">
            <v>1.2914230019493176</v>
          </cell>
          <cell r="N46">
            <v>2.4963895192902825</v>
          </cell>
          <cell r="O46">
            <v>3.7376191366099794</v>
          </cell>
        </row>
        <row r="47">
          <cell r="C47">
            <v>5</v>
          </cell>
          <cell r="D47" t="str">
            <v>n/a</v>
          </cell>
          <cell r="E47">
            <v>283</v>
          </cell>
          <cell r="F47">
            <v>392</v>
          </cell>
          <cell r="G47">
            <v>420</v>
          </cell>
          <cell r="H47">
            <v>579</v>
          </cell>
          <cell r="I47">
            <v>731</v>
          </cell>
          <cell r="J47" t="str">
            <v>n/a</v>
          </cell>
          <cell r="K47">
            <v>10.046148384806532</v>
          </cell>
          <cell r="L47">
            <v>10.259094477885371</v>
          </cell>
          <cell r="M47">
            <v>10.23391812865497</v>
          </cell>
          <cell r="N47">
            <v>11.945533319579122</v>
          </cell>
          <cell r="O47">
            <v>13.660997944309475</v>
          </cell>
        </row>
        <row r="48">
          <cell r="C48">
            <v>6</v>
          </cell>
          <cell r="D48" t="str">
            <v>n/a</v>
          </cell>
          <cell r="E48">
            <v>64</v>
          </cell>
          <cell r="F48">
            <v>78</v>
          </cell>
          <cell r="G48">
            <v>86</v>
          </cell>
          <cell r="H48">
            <v>130</v>
          </cell>
          <cell r="I48">
            <v>188</v>
          </cell>
          <cell r="J48" t="str">
            <v>n/a</v>
          </cell>
          <cell r="K48">
            <v>2.2719204827831025</v>
          </cell>
          <cell r="L48">
            <v>2.0413504318241298</v>
          </cell>
          <cell r="M48">
            <v>2.0955165692007798</v>
          </cell>
          <cell r="N48">
            <v>2.682071384361461</v>
          </cell>
          <cell r="O48">
            <v>3.5133619884133807</v>
          </cell>
        </row>
        <row r="49">
          <cell r="C49">
            <v>7</v>
          </cell>
          <cell r="D49" t="str">
            <v>n/a</v>
          </cell>
          <cell r="E49">
            <v>251</v>
          </cell>
          <cell r="F49">
            <v>307</v>
          </cell>
          <cell r="G49">
            <v>346</v>
          </cell>
          <cell r="H49">
            <v>542</v>
          </cell>
          <cell r="I49">
            <v>935</v>
          </cell>
          <cell r="J49" t="str">
            <v>n/a</v>
          </cell>
          <cell r="K49">
            <v>8.910188143414981</v>
          </cell>
          <cell r="L49">
            <v>8.0345459303847164</v>
          </cell>
          <cell r="M49">
            <v>8.4307992202729043</v>
          </cell>
          <cell r="N49">
            <v>11.182174540953167</v>
          </cell>
          <cell r="O49">
            <v>17.473369463651654</v>
          </cell>
        </row>
        <row r="56">
          <cell r="C56">
            <v>1</v>
          </cell>
          <cell r="D56" t="str">
            <v>n/a</v>
          </cell>
          <cell r="E56">
            <v>607.77831675666164</v>
          </cell>
          <cell r="F56">
            <v>520.98957737344779</v>
          </cell>
          <cell r="G56">
            <v>508.56025667462978</v>
          </cell>
          <cell r="H56">
            <v>570.75143110153329</v>
          </cell>
          <cell r="I56">
            <v>656.5494634468015</v>
          </cell>
          <cell r="J56" t="str">
            <v>n/a</v>
          </cell>
          <cell r="K56">
            <v>0.34061919062022428</v>
          </cell>
          <cell r="L56">
            <v>0.36502575348551453</v>
          </cell>
          <cell r="M56">
            <v>0.30012520022276645</v>
          </cell>
          <cell r="N56">
            <v>0.29500711051135226</v>
          </cell>
          <cell r="O56">
            <v>0.30850688647828889</v>
          </cell>
        </row>
        <row r="57">
          <cell r="C57">
            <v>2</v>
          </cell>
          <cell r="D57" t="str">
            <v>n/a</v>
          </cell>
          <cell r="E57">
            <v>9536.3786489499507</v>
          </cell>
          <cell r="F57">
            <v>3233.6391591282277</v>
          </cell>
          <cell r="G57">
            <v>5995.6276742426744</v>
          </cell>
          <cell r="H57">
            <v>6301.9019260793657</v>
          </cell>
          <cell r="I57">
            <v>5492.4857601194362</v>
          </cell>
          <cell r="J57" t="str">
            <v>n/a</v>
          </cell>
          <cell r="K57">
            <v>5.3445038878440991</v>
          </cell>
          <cell r="L57">
            <v>2.265614557035482</v>
          </cell>
          <cell r="M57">
            <v>3.538300393269818</v>
          </cell>
          <cell r="N57">
            <v>3.2572951667428671</v>
          </cell>
          <cell r="O57">
            <v>2.5808713207760983</v>
          </cell>
        </row>
        <row r="58">
          <cell r="C58">
            <v>3</v>
          </cell>
          <cell r="D58" t="str">
            <v>n/a</v>
          </cell>
          <cell r="E58">
            <v>1874.5755707896474</v>
          </cell>
          <cell r="F58">
            <v>4022.9200202879383</v>
          </cell>
          <cell r="G58">
            <v>4685.9136914077744</v>
          </cell>
          <cell r="H58">
            <v>4905.7085142395536</v>
          </cell>
          <cell r="I58">
            <v>5173.8943576615484</v>
          </cell>
          <cell r="J58" t="str">
            <v>n/a</v>
          </cell>
          <cell r="K58">
            <v>1.0505745204701993</v>
          </cell>
          <cell r="L58">
            <v>2.8186157178437377</v>
          </cell>
          <cell r="M58">
            <v>2.7653768976291282</v>
          </cell>
          <cell r="N58">
            <v>2.5356377836909849</v>
          </cell>
          <cell r="O58">
            <v>2.4311679897962257</v>
          </cell>
        </row>
        <row r="59">
          <cell r="C59">
            <v>4</v>
          </cell>
          <cell r="D59" t="str">
            <v>n/a</v>
          </cell>
          <cell r="E59">
            <v>12765.405959772885</v>
          </cell>
          <cell r="F59">
            <v>7949.2057307108716</v>
          </cell>
          <cell r="G59">
            <v>13596.061887600397</v>
          </cell>
          <cell r="H59">
            <v>10518.065322200435</v>
          </cell>
          <cell r="I59">
            <v>8802.664050264515</v>
          </cell>
          <cell r="J59" t="str">
            <v>n/a</v>
          </cell>
          <cell r="K59">
            <v>7.1541582285458674</v>
          </cell>
          <cell r="L59">
            <v>5.5695256440498406</v>
          </cell>
          <cell r="M59">
            <v>8.0236722054115539</v>
          </cell>
          <cell r="N59">
            <v>5.4365243603217834</v>
          </cell>
          <cell r="O59">
            <v>4.1362953289223334</v>
          </cell>
        </row>
        <row r="60">
          <cell r="C60">
            <v>5</v>
          </cell>
          <cell r="D60" t="str">
            <v>n/a</v>
          </cell>
          <cell r="E60">
            <v>3231.373084038858</v>
          </cell>
          <cell r="F60">
            <v>2971.5730222339798</v>
          </cell>
          <cell r="G60">
            <v>3607.5227106852417</v>
          </cell>
          <cell r="H60">
            <v>3035.0482210516534</v>
          </cell>
          <cell r="I60">
            <v>2762.1368412776733</v>
          </cell>
          <cell r="J60" t="str">
            <v>n/a</v>
          </cell>
          <cell r="K60">
            <v>1.8109689900601902</v>
          </cell>
          <cell r="L60">
            <v>2.0820007320427978</v>
          </cell>
          <cell r="M60">
            <v>2.1289679278758271</v>
          </cell>
          <cell r="N60">
            <v>1.5687403608030355</v>
          </cell>
          <cell r="O60">
            <v>1.2979040946221065</v>
          </cell>
        </row>
        <row r="61">
          <cell r="C61">
            <v>6</v>
          </cell>
          <cell r="D61" t="str">
            <v>n/a</v>
          </cell>
          <cell r="E61">
            <v>3381.6919152954906</v>
          </cell>
          <cell r="F61">
            <v>3093.3401148875796</v>
          </cell>
          <cell r="G61">
            <v>3635.6496203435204</v>
          </cell>
          <cell r="H61">
            <v>5008.26530640703</v>
          </cell>
          <cell r="I61">
            <v>5152.6913467997674</v>
          </cell>
          <cell r="J61" t="str">
            <v>n/a</v>
          </cell>
          <cell r="K61">
            <v>1.8952126644822114</v>
          </cell>
          <cell r="L61">
            <v>2.1673155380888312</v>
          </cell>
          <cell r="M61">
            <v>2.1455669331697846</v>
          </cell>
          <cell r="N61">
            <v>2.5886468192745649</v>
          </cell>
          <cell r="O61">
            <v>2.4212048792781049</v>
          </cell>
        </row>
        <row r="62">
          <cell r="C62">
            <v>7</v>
          </cell>
          <cell r="D62" t="str">
            <v>n/a</v>
          </cell>
          <cell r="E62">
            <v>4710.212963466769</v>
          </cell>
          <cell r="F62">
            <v>4630.0380836742479</v>
          </cell>
          <cell r="G62">
            <v>4893.8128729679383</v>
          </cell>
          <cell r="H62">
            <v>4165.6410364421045</v>
          </cell>
          <cell r="I62">
            <v>3106.7444069969074</v>
          </cell>
          <cell r="J62" t="str">
            <v>n/a</v>
          </cell>
          <cell r="K62">
            <v>2.6397600622321868</v>
          </cell>
          <cell r="L62">
            <v>3.2439864702866417</v>
          </cell>
          <cell r="M62">
            <v>2.8880679311359274</v>
          </cell>
          <cell r="N62">
            <v>2.1531154520568987</v>
          </cell>
          <cell r="O62">
            <v>1.4598321945991732</v>
          </cell>
        </row>
      </sheetData>
      <sheetData sheetId="1">
        <row r="6">
          <cell r="B6">
            <v>7.548228745780861</v>
          </cell>
        </row>
      </sheetData>
      <sheetData sheetId="2" refreshError="1"/>
      <sheetData sheetId="3">
        <row r="5">
          <cell r="I5" t="str">
            <v>Agriculture</v>
          </cell>
          <cell r="J5" t="str">
            <v>Wholesale, retail, hotels</v>
          </cell>
          <cell r="K5" t="str">
            <v>Other</v>
          </cell>
          <cell r="L5" t="str">
            <v>Transport, storage, comms</v>
          </cell>
          <cell r="M5" t="str">
            <v>Manufacturing</v>
          </cell>
          <cell r="N5" t="str">
            <v>Mining &amp; utilities</v>
          </cell>
          <cell r="O5" t="str">
            <v>Construction</v>
          </cell>
        </row>
        <row r="6">
          <cell r="H6">
            <v>0</v>
          </cell>
          <cell r="I6">
            <v>0</v>
          </cell>
        </row>
        <row r="7">
          <cell r="H7">
            <v>0</v>
          </cell>
          <cell r="I7">
            <v>0.30850688647828889</v>
          </cell>
        </row>
        <row r="8">
          <cell r="H8">
            <v>27.639693515230796</v>
          </cell>
          <cell r="I8">
            <v>0.30850688647828889</v>
          </cell>
        </row>
        <row r="9">
          <cell r="H9">
            <v>55.279387030461592</v>
          </cell>
          <cell r="I9">
            <v>0.30850688647828889</v>
          </cell>
          <cell r="J9">
            <v>0</v>
          </cell>
        </row>
        <row r="10">
          <cell r="H10">
            <v>55.279387030461592</v>
          </cell>
          <cell r="I10">
            <v>0</v>
          </cell>
          <cell r="J10">
            <v>1.2979040946221065</v>
          </cell>
        </row>
        <row r="11">
          <cell r="H11">
            <v>62.109886002616328</v>
          </cell>
          <cell r="J11">
            <v>1.2979040946221065</v>
          </cell>
        </row>
        <row r="12">
          <cell r="H12">
            <v>68.940384974771064</v>
          </cell>
          <cell r="J12">
            <v>1.2979040946221065</v>
          </cell>
          <cell r="K12">
            <v>0</v>
          </cell>
        </row>
        <row r="13">
          <cell r="H13">
            <v>68.940384974771064</v>
          </cell>
          <cell r="J13">
            <v>0</v>
          </cell>
          <cell r="K13">
            <v>1.4598321945991732</v>
          </cell>
        </row>
        <row r="14">
          <cell r="H14">
            <v>77.677069706596882</v>
          </cell>
          <cell r="K14">
            <v>1.4598321945991732</v>
          </cell>
        </row>
        <row r="15">
          <cell r="H15">
            <v>86.413754438422714</v>
          </cell>
          <cell r="K15">
            <v>1.4598321945991732</v>
          </cell>
          <cell r="L15">
            <v>0</v>
          </cell>
        </row>
        <row r="16">
          <cell r="H16">
            <v>86.413754438422714</v>
          </cell>
          <cell r="K16">
            <v>0</v>
          </cell>
          <cell r="L16">
            <v>2.4212048792781049</v>
          </cell>
        </row>
        <row r="17">
          <cell r="H17">
            <v>88.170435432629404</v>
          </cell>
          <cell r="L17">
            <v>2.4212048792781049</v>
          </cell>
        </row>
        <row r="18">
          <cell r="H18">
            <v>89.927116426836093</v>
          </cell>
          <cell r="L18">
            <v>2.4212048792781049</v>
          </cell>
          <cell r="M18">
            <v>0</v>
          </cell>
        </row>
        <row r="19">
          <cell r="H19">
            <v>89.927116426836093</v>
          </cell>
          <cell r="L19">
            <v>0</v>
          </cell>
          <cell r="M19">
            <v>2.4311679897962257</v>
          </cell>
        </row>
        <row r="20">
          <cell r="H20">
            <v>91.964118856288536</v>
          </cell>
          <cell r="M20">
            <v>2.4311679897962257</v>
          </cell>
        </row>
        <row r="21">
          <cell r="H21">
            <v>94.001121285740979</v>
          </cell>
          <cell r="M21">
            <v>2.4311679897962257</v>
          </cell>
          <cell r="N21">
            <v>0</v>
          </cell>
        </row>
        <row r="22">
          <cell r="H22">
            <v>94.001121285740979</v>
          </cell>
          <cell r="M22">
            <v>0</v>
          </cell>
          <cell r="N22">
            <v>2.5808713207760983</v>
          </cell>
        </row>
        <row r="23">
          <cell r="H23">
            <v>95.1317510745655</v>
          </cell>
          <cell r="N23">
            <v>2.5808713207760983</v>
          </cell>
        </row>
        <row r="24">
          <cell r="H24">
            <v>96.262380863390007</v>
          </cell>
          <cell r="N24">
            <v>2.5808713207760983</v>
          </cell>
          <cell r="O24">
            <v>0</v>
          </cell>
        </row>
        <row r="25">
          <cell r="H25">
            <v>96.262380863390007</v>
          </cell>
          <cell r="N25">
            <v>0</v>
          </cell>
          <cell r="O25">
            <v>4.1362953289223334</v>
          </cell>
        </row>
        <row r="26">
          <cell r="H26">
            <v>98.131190431694989</v>
          </cell>
          <cell r="O26">
            <v>4.1362953289223334</v>
          </cell>
        </row>
        <row r="27">
          <cell r="H27">
            <v>99.999999999999986</v>
          </cell>
          <cell r="O27">
            <v>4.1362953289223334</v>
          </cell>
        </row>
      </sheetData>
      <sheetData sheetId="4">
        <row r="5">
          <cell r="B5">
            <v>1991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row r="43">
          <cell r="C43">
            <v>1</v>
          </cell>
          <cell r="D43" t="str">
            <v>n/a</v>
          </cell>
          <cell r="E43">
            <v>2246</v>
          </cell>
          <cell r="F43">
            <v>3068</v>
          </cell>
          <cell r="G43">
            <v>4307</v>
          </cell>
          <cell r="H43">
            <v>4262</v>
          </cell>
          <cell r="I43">
            <v>4598</v>
          </cell>
          <cell r="J43" t="str">
            <v>n/a</v>
          </cell>
          <cell r="K43">
            <v>55.676747645017358</v>
          </cell>
          <cell r="L43">
            <v>60.465116279069761</v>
          </cell>
          <cell r="M43">
            <v>70.123738196027347</v>
          </cell>
          <cell r="N43">
            <v>68.072192940424841</v>
          </cell>
          <cell r="O43">
            <v>65.704486996284643</v>
          </cell>
        </row>
        <row r="44">
          <cell r="C44">
            <v>2</v>
          </cell>
          <cell r="D44" t="str">
            <v>n/a</v>
          </cell>
          <cell r="E44">
            <v>64</v>
          </cell>
          <cell r="F44">
            <v>82</v>
          </cell>
          <cell r="G44">
            <v>139</v>
          </cell>
          <cell r="H44">
            <v>144</v>
          </cell>
          <cell r="I44">
            <v>157</v>
          </cell>
          <cell r="J44" t="str">
            <v>n/a</v>
          </cell>
          <cell r="K44">
            <v>1.5865146256817053</v>
          </cell>
          <cell r="L44">
            <v>1.6160819865983445</v>
          </cell>
          <cell r="M44">
            <v>2.26310647997395</v>
          </cell>
          <cell r="N44">
            <v>2.2999520843315762</v>
          </cell>
          <cell r="O44">
            <v>2.2434981423263789</v>
          </cell>
        </row>
        <row r="45">
          <cell r="C45">
            <v>3</v>
          </cell>
          <cell r="D45" t="str">
            <v>n/a</v>
          </cell>
          <cell r="E45">
            <v>467</v>
          </cell>
          <cell r="F45">
            <v>382</v>
          </cell>
          <cell r="G45">
            <v>405</v>
          </cell>
          <cell r="H45">
            <v>327</v>
          </cell>
          <cell r="I45">
            <v>344</v>
          </cell>
          <cell r="J45" t="str">
            <v>n/a</v>
          </cell>
          <cell r="K45">
            <v>11.576598909271194</v>
          </cell>
          <cell r="L45">
            <v>7.5285770595191179</v>
          </cell>
          <cell r="M45">
            <v>6.5939433409312924</v>
          </cell>
          <cell r="N45">
            <v>5.222807858169622</v>
          </cell>
          <cell r="O45">
            <v>4.9156901971991998</v>
          </cell>
        </row>
        <row r="46">
          <cell r="C46">
            <v>4</v>
          </cell>
          <cell r="D46" t="str">
            <v>n/a</v>
          </cell>
          <cell r="E46">
            <v>80</v>
          </cell>
          <cell r="F46">
            <v>116</v>
          </cell>
          <cell r="G46">
            <v>109</v>
          </cell>
          <cell r="H46">
            <v>116</v>
          </cell>
          <cell r="I46">
            <v>130</v>
          </cell>
          <cell r="J46" t="str">
            <v>n/a</v>
          </cell>
          <cell r="K46">
            <v>1.983143282102132</v>
          </cell>
          <cell r="L46">
            <v>2.2861647615293657</v>
          </cell>
          <cell r="M46">
            <v>1.7746662324975577</v>
          </cell>
          <cell r="N46">
            <v>1.8527391790448811</v>
          </cell>
          <cell r="O46">
            <v>1.8576736210345814</v>
          </cell>
        </row>
        <row r="47">
          <cell r="C47">
            <v>5</v>
          </cell>
          <cell r="D47" t="str">
            <v>n/a</v>
          </cell>
          <cell r="E47">
            <v>289</v>
          </cell>
          <cell r="F47">
            <v>360</v>
          </cell>
          <cell r="G47">
            <v>330</v>
          </cell>
          <cell r="H47">
            <v>538</v>
          </cell>
          <cell r="I47">
            <v>709</v>
          </cell>
          <cell r="J47" t="str">
            <v>n/a</v>
          </cell>
          <cell r="K47">
            <v>7.1641051065939516</v>
          </cell>
          <cell r="L47">
            <v>7.0949940875049275</v>
          </cell>
          <cell r="M47">
            <v>5.3728427222403123</v>
          </cell>
          <cell r="N47">
            <v>8.5928765372943623</v>
          </cell>
          <cell r="O47">
            <v>10.131466133180909</v>
          </cell>
        </row>
        <row r="48">
          <cell r="C48">
            <v>6</v>
          </cell>
          <cell r="D48" t="str">
            <v>n/a</v>
          </cell>
          <cell r="E48">
            <v>77</v>
          </cell>
          <cell r="F48">
            <v>117</v>
          </cell>
          <cell r="G48">
            <v>126</v>
          </cell>
          <cell r="H48">
            <v>122</v>
          </cell>
          <cell r="I48">
            <v>145</v>
          </cell>
          <cell r="J48" t="str">
            <v>n/a</v>
          </cell>
          <cell r="K48">
            <v>1.908775409023302</v>
          </cell>
          <cell r="L48">
            <v>2.3058730784391015</v>
          </cell>
          <cell r="M48">
            <v>2.0514490394008469</v>
          </cell>
          <cell r="N48">
            <v>1.9485705158920299</v>
          </cell>
          <cell r="O48">
            <v>2.0720205773078022</v>
          </cell>
        </row>
        <row r="49">
          <cell r="C49">
            <v>7</v>
          </cell>
          <cell r="D49" t="str">
            <v>n/a</v>
          </cell>
          <cell r="E49">
            <v>811</v>
          </cell>
          <cell r="F49">
            <v>949</v>
          </cell>
          <cell r="G49">
            <v>726</v>
          </cell>
          <cell r="H49">
            <v>752</v>
          </cell>
          <cell r="I49">
            <v>915</v>
          </cell>
          <cell r="J49" t="str">
            <v>n/a</v>
          </cell>
          <cell r="K49">
            <v>20.104115022310364</v>
          </cell>
          <cell r="L49">
            <v>18.703192747339379</v>
          </cell>
          <cell r="M49">
            <v>11.820253988928688</v>
          </cell>
          <cell r="N49">
            <v>12.010860884842677</v>
          </cell>
          <cell r="O49">
            <v>13.075164332666475</v>
          </cell>
        </row>
        <row r="56">
          <cell r="C56">
            <v>1</v>
          </cell>
          <cell r="D56" t="str">
            <v>n/a</v>
          </cell>
          <cell r="E56">
            <v>341.85830145766681</v>
          </cell>
          <cell r="F56">
            <v>318.14943760876486</v>
          </cell>
          <cell r="G56">
            <v>158.79916415138146</v>
          </cell>
          <cell r="H56">
            <v>147.03097925481191</v>
          </cell>
          <cell r="I56">
            <v>145.20050949898632</v>
          </cell>
          <cell r="J56" t="str">
            <v>n/a</v>
          </cell>
          <cell r="K56">
            <v>0.19097644976475009</v>
          </cell>
          <cell r="L56">
            <v>0.22668326160720309</v>
          </cell>
          <cell r="M56">
            <v>0.1748305475248059</v>
          </cell>
          <cell r="N56">
            <v>0.10885656694067214</v>
          </cell>
          <cell r="O56">
            <v>9.0154086195182073E-2</v>
          </cell>
        </row>
        <row r="57">
          <cell r="C57">
            <v>2</v>
          </cell>
          <cell r="D57" t="str">
            <v>n/a</v>
          </cell>
          <cell r="E57">
            <v>42207.971084473982</v>
          </cell>
          <cell r="F57">
            <v>28488.729798853405</v>
          </cell>
          <cell r="G57">
            <v>14027.683453237411</v>
          </cell>
          <cell r="H57">
            <v>18868.081359054933</v>
          </cell>
          <cell r="I57">
            <v>22566.235267201584</v>
          </cell>
          <cell r="J57" t="str">
            <v>n/a</v>
          </cell>
          <cell r="K57">
            <v>23.579150879517989</v>
          </cell>
          <cell r="L57">
            <v>20.29838002665857</v>
          </cell>
          <cell r="M57">
            <v>15.443831784254524</v>
          </cell>
          <cell r="N57">
            <v>13.969263973577137</v>
          </cell>
          <cell r="O57">
            <v>14.011234026656442</v>
          </cell>
        </row>
        <row r="58">
          <cell r="C58">
            <v>3</v>
          </cell>
          <cell r="D58" t="str">
            <v>n/a</v>
          </cell>
          <cell r="E58">
            <v>1317.8443733904335</v>
          </cell>
          <cell r="F58">
            <v>1303.1692089145388</v>
          </cell>
          <cell r="G58">
            <v>892.7456790123457</v>
          </cell>
          <cell r="H58">
            <v>1222.1509706295476</v>
          </cell>
          <cell r="I58">
            <v>1384.9535934896653</v>
          </cell>
          <cell r="J58" t="str">
            <v>n/a</v>
          </cell>
          <cell r="K58">
            <v>0.73620338806873331</v>
          </cell>
          <cell r="L58">
            <v>0.92851538234084252</v>
          </cell>
          <cell r="M58">
            <v>0.98287177200343734</v>
          </cell>
          <cell r="N58">
            <v>0.90483760375001909</v>
          </cell>
          <cell r="O58">
            <v>0.85990900496575806</v>
          </cell>
        </row>
        <row r="59">
          <cell r="C59">
            <v>4</v>
          </cell>
          <cell r="D59" t="str">
            <v>n/a</v>
          </cell>
          <cell r="E59">
            <v>1047.2417342124118</v>
          </cell>
          <cell r="F59">
            <v>581.00358760702079</v>
          </cell>
          <cell r="G59">
            <v>222.30366972477063</v>
          </cell>
          <cell r="H59">
            <v>881.9417290486191</v>
          </cell>
          <cell r="I59">
            <v>1667.1746498347172</v>
          </cell>
          <cell r="J59" t="str">
            <v>n/a</v>
          </cell>
          <cell r="K59">
            <v>0.58503335327117323</v>
          </cell>
          <cell r="L59">
            <v>0.41396832015213175</v>
          </cell>
          <cell r="M59">
            <v>0.2447460759787454</v>
          </cell>
          <cell r="N59">
            <v>0.65295864417505844</v>
          </cell>
          <cell r="O59">
            <v>1.0351382898189547</v>
          </cell>
        </row>
        <row r="60">
          <cell r="C60">
            <v>5</v>
          </cell>
          <cell r="D60" t="str">
            <v>n/a</v>
          </cell>
          <cell r="E60">
            <v>4762.6135932711231</v>
          </cell>
          <cell r="F60">
            <v>4021.1311776747275</v>
          </cell>
          <cell r="G60">
            <v>1926.1515151515152</v>
          </cell>
          <cell r="H60">
            <v>2936.1831245597855</v>
          </cell>
          <cell r="I60">
            <v>2519.0023859296593</v>
          </cell>
          <cell r="J60" t="str">
            <v>n/a</v>
          </cell>
          <cell r="K60">
            <v>2.6605966032300379</v>
          </cell>
          <cell r="L60">
            <v>2.8650785541436048</v>
          </cell>
          <cell r="M60">
            <v>2.1206038823268223</v>
          </cell>
          <cell r="N60">
            <v>2.1738467394330017</v>
          </cell>
          <cell r="O60">
            <v>1.5640327916931809</v>
          </cell>
        </row>
        <row r="61">
          <cell r="C61">
            <v>6</v>
          </cell>
          <cell r="D61" t="str">
            <v>n/a</v>
          </cell>
          <cell r="E61">
            <v>1978.4883661692252</v>
          </cell>
          <cell r="F61">
            <v>1726.7082093671143</v>
          </cell>
          <cell r="G61">
            <v>1518.3809523809521</v>
          </cell>
          <cell r="H61">
            <v>2343.7684962205331</v>
          </cell>
          <cell r="I61">
            <v>2251.0771527349921</v>
          </cell>
          <cell r="J61" t="str">
            <v>n/a</v>
          </cell>
          <cell r="K61">
            <v>1.1052669555214794</v>
          </cell>
          <cell r="L61">
            <v>1.2302892995354064</v>
          </cell>
          <cell r="M61">
            <v>1.6716673206348784</v>
          </cell>
          <cell r="N61">
            <v>1.7352437798847014</v>
          </cell>
          <cell r="O61">
            <v>1.3976796938242995</v>
          </cell>
        </row>
        <row r="62">
          <cell r="C62">
            <v>7</v>
          </cell>
          <cell r="D62" t="str">
            <v>n/a</v>
          </cell>
          <cell r="E62">
            <v>1879.1681653408211</v>
          </cell>
          <cell r="F62">
            <v>1680.0315097031601</v>
          </cell>
          <cell r="G62">
            <v>2386.0382920110192</v>
          </cell>
          <cell r="H62">
            <v>3650.8468900303142</v>
          </cell>
          <cell r="I62">
            <v>4650.0364079727651</v>
          </cell>
          <cell r="J62" t="str">
            <v>n/a</v>
          </cell>
          <cell r="K62">
            <v>1.049782506955355</v>
          </cell>
          <cell r="L62">
            <v>1.1970318888028548</v>
          </cell>
          <cell r="M62">
            <v>2.6269179893779069</v>
          </cell>
          <cell r="N62">
            <v>2.7029586614259267</v>
          </cell>
          <cell r="O62">
            <v>2.8871784581309483</v>
          </cell>
        </row>
      </sheetData>
      <sheetData sheetId="1">
        <row r="6">
          <cell r="B6">
            <v>4.7883686340524036</v>
          </cell>
        </row>
      </sheetData>
      <sheetData sheetId="2" refreshError="1"/>
      <sheetData sheetId="3">
        <row r="5">
          <cell r="I5" t="str">
            <v>Agriculture</v>
          </cell>
          <cell r="J5" t="str">
            <v>Manufacturing</v>
          </cell>
          <cell r="K5" t="str">
            <v>Construction</v>
          </cell>
          <cell r="L5" t="str">
            <v>Transport, storage, comms</v>
          </cell>
          <cell r="M5" t="str">
            <v>Wholesale, retail, hotels</v>
          </cell>
          <cell r="N5" t="str">
            <v>Other</v>
          </cell>
          <cell r="O5" t="str">
            <v>Mining &amp; utilities</v>
          </cell>
        </row>
        <row r="6">
          <cell r="H6">
            <v>0</v>
          </cell>
          <cell r="I6">
            <v>0</v>
          </cell>
        </row>
        <row r="7">
          <cell r="H7">
            <v>0</v>
          </cell>
          <cell r="I7">
            <v>9.0154086195182073E-2</v>
          </cell>
        </row>
        <row r="8">
          <cell r="H8">
            <v>32.852243498142322</v>
          </cell>
          <cell r="I8">
            <v>9.0154086195182073E-2</v>
          </cell>
        </row>
        <row r="9">
          <cell r="H9">
            <v>65.704486996284643</v>
          </cell>
          <cell r="I9">
            <v>9.0154086195182073E-2</v>
          </cell>
          <cell r="J9">
            <v>0</v>
          </cell>
        </row>
        <row r="10">
          <cell r="H10">
            <v>65.704486996284643</v>
          </cell>
          <cell r="I10">
            <v>0</v>
          </cell>
          <cell r="J10">
            <v>0.85990900496575806</v>
          </cell>
        </row>
        <row r="11">
          <cell r="H11">
            <v>68.162332094884249</v>
          </cell>
          <cell r="J11">
            <v>0.85990900496575806</v>
          </cell>
        </row>
        <row r="12">
          <cell r="H12">
            <v>70.62017719348384</v>
          </cell>
          <cell r="J12">
            <v>0.85990900496575806</v>
          </cell>
          <cell r="K12">
            <v>0</v>
          </cell>
        </row>
        <row r="13">
          <cell r="H13">
            <v>70.62017719348384</v>
          </cell>
          <cell r="J13">
            <v>0</v>
          </cell>
          <cell r="K13">
            <v>1.0351382898189547</v>
          </cell>
        </row>
        <row r="14">
          <cell r="H14">
            <v>71.549014004001123</v>
          </cell>
          <cell r="K14">
            <v>1.0351382898189547</v>
          </cell>
        </row>
        <row r="15">
          <cell r="H15">
            <v>72.477850814518419</v>
          </cell>
          <cell r="K15">
            <v>1.0351382898189547</v>
          </cell>
          <cell r="L15">
            <v>0</v>
          </cell>
        </row>
        <row r="16">
          <cell r="H16">
            <v>72.477850814518419</v>
          </cell>
          <cell r="K16">
            <v>0</v>
          </cell>
          <cell r="L16">
            <v>1.3976796938242995</v>
          </cell>
        </row>
        <row r="17">
          <cell r="H17">
            <v>73.513861103172317</v>
          </cell>
          <cell r="L17">
            <v>1.3976796938242995</v>
          </cell>
        </row>
        <row r="18">
          <cell r="H18">
            <v>74.549871391826215</v>
          </cell>
          <cell r="L18">
            <v>1.3976796938242995</v>
          </cell>
          <cell r="M18">
            <v>0</v>
          </cell>
        </row>
        <row r="19">
          <cell r="H19">
            <v>74.549871391826215</v>
          </cell>
          <cell r="L19">
            <v>0</v>
          </cell>
          <cell r="M19">
            <v>1.5640327916931809</v>
          </cell>
        </row>
        <row r="20">
          <cell r="H20">
            <v>79.615604458416669</v>
          </cell>
          <cell r="M20">
            <v>1.5640327916931809</v>
          </cell>
        </row>
        <row r="21">
          <cell r="H21">
            <v>84.681337525007123</v>
          </cell>
          <cell r="M21">
            <v>1.5640327916931809</v>
          </cell>
          <cell r="N21">
            <v>0</v>
          </cell>
        </row>
        <row r="22">
          <cell r="H22">
            <v>84.681337525007123</v>
          </cell>
          <cell r="M22">
            <v>0</v>
          </cell>
          <cell r="N22">
            <v>2.8871784581309483</v>
          </cell>
        </row>
        <row r="23">
          <cell r="H23">
            <v>91.218919691340375</v>
          </cell>
          <cell r="N23">
            <v>2.8871784581309483</v>
          </cell>
        </row>
        <row r="24">
          <cell r="H24">
            <v>97.756501857673612</v>
          </cell>
          <cell r="N24">
            <v>2.8871784581309483</v>
          </cell>
          <cell r="O24">
            <v>0</v>
          </cell>
        </row>
        <row r="25">
          <cell r="H25">
            <v>97.756501857673612</v>
          </cell>
          <cell r="N25">
            <v>0</v>
          </cell>
          <cell r="O25">
            <v>14.011234026656442</v>
          </cell>
        </row>
        <row r="26">
          <cell r="H26">
            <v>98.878250928836792</v>
          </cell>
          <cell r="O26">
            <v>14.011234026656442</v>
          </cell>
        </row>
        <row r="27">
          <cell r="H27">
            <v>99.999999999999986</v>
          </cell>
          <cell r="O27">
            <v>14.011234026656442</v>
          </cell>
        </row>
      </sheetData>
      <sheetData sheetId="4">
        <row r="5">
          <cell r="B5">
            <v>1991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workbookViewId="0">
      <pane ySplit="6" topLeftCell="A7" activePane="bottomLeft" state="frozen"/>
      <selection activeCell="A7" sqref="A7"/>
      <selection pane="bottomLeft" activeCell="B14" sqref="B14"/>
    </sheetView>
  </sheetViews>
  <sheetFormatPr defaultRowHeight="12" x14ac:dyDescent="0.25"/>
  <cols>
    <col min="1" max="1" width="37.7109375" customWidth="1"/>
    <col min="2" max="2" width="17.140625" customWidth="1"/>
    <col min="3" max="7" width="20" customWidth="1"/>
  </cols>
  <sheetData>
    <row r="1" spans="1:6" ht="14.4" x14ac:dyDescent="0.3">
      <c r="A1" s="90" t="s">
        <v>116</v>
      </c>
      <c r="B1" s="65"/>
    </row>
    <row r="2" spans="1:6" s="3" customFormat="1" ht="27.6" customHeight="1" x14ac:dyDescent="0.3">
      <c r="B2" s="91" t="s">
        <v>115</v>
      </c>
    </row>
    <row r="3" spans="1:6" s="72" customFormat="1" ht="14.4" x14ac:dyDescent="0.3">
      <c r="A3" s="66" t="s">
        <v>88</v>
      </c>
      <c r="B3" s="71" t="s">
        <v>93</v>
      </c>
      <c r="C3" s="67" t="s">
        <v>89</v>
      </c>
      <c r="D3" s="68" t="s">
        <v>90</v>
      </c>
      <c r="E3" s="69" t="s">
        <v>91</v>
      </c>
      <c r="F3" s="70" t="s">
        <v>92</v>
      </c>
    </row>
    <row r="4" spans="1:6" s="75" customFormat="1" x14ac:dyDescent="0.25">
      <c r="A4" s="73" t="s">
        <v>94</v>
      </c>
      <c r="B4" s="73" t="s">
        <v>98</v>
      </c>
      <c r="C4" s="74" t="s">
        <v>95</v>
      </c>
      <c r="D4" s="74" t="s">
        <v>96</v>
      </c>
      <c r="E4" s="74" t="s">
        <v>96</v>
      </c>
      <c r="F4" s="74" t="s">
        <v>97</v>
      </c>
    </row>
    <row r="5" spans="1:6" s="75" customFormat="1" x14ac:dyDescent="0.25">
      <c r="A5" s="76" t="s">
        <v>99</v>
      </c>
      <c r="B5" s="76" t="s">
        <v>101</v>
      </c>
      <c r="C5" s="77" t="s">
        <v>95</v>
      </c>
      <c r="D5" s="77" t="s">
        <v>96</v>
      </c>
      <c r="E5" s="77" t="s">
        <v>96</v>
      </c>
      <c r="F5" s="76" t="s">
        <v>100</v>
      </c>
    </row>
    <row r="6" spans="1:6" s="75" customFormat="1" x14ac:dyDescent="0.25">
      <c r="A6" s="78" t="s">
        <v>102</v>
      </c>
      <c r="B6" s="78" t="s">
        <v>101</v>
      </c>
      <c r="C6" s="79" t="s">
        <v>103</v>
      </c>
      <c r="D6" s="79" t="s">
        <v>103</v>
      </c>
      <c r="E6" s="79" t="s">
        <v>103</v>
      </c>
      <c r="F6" s="79" t="s">
        <v>97</v>
      </c>
    </row>
    <row r="7" spans="1:6" s="83" customFormat="1" ht="14.4" x14ac:dyDescent="0.25">
      <c r="A7" s="96" t="s">
        <v>104</v>
      </c>
      <c r="B7" s="82" t="s">
        <v>105</v>
      </c>
      <c r="C7" s="81"/>
      <c r="D7" s="81"/>
      <c r="E7" s="81"/>
      <c r="F7" s="81"/>
    </row>
    <row r="8" spans="1:6" s="83" customFormat="1" ht="14.4" x14ac:dyDescent="0.25">
      <c r="A8" s="80" t="s">
        <v>11</v>
      </c>
      <c r="B8" s="84" t="s">
        <v>105</v>
      </c>
      <c r="C8" s="81"/>
      <c r="D8" s="81"/>
      <c r="E8" s="81"/>
      <c r="F8" s="82" t="s">
        <v>105</v>
      </c>
    </row>
    <row r="9" spans="1:6" s="83" customFormat="1" ht="14.4" x14ac:dyDescent="0.25">
      <c r="A9" s="80" t="s">
        <v>106</v>
      </c>
      <c r="B9" s="85" t="s">
        <v>105</v>
      </c>
      <c r="C9" s="81"/>
      <c r="D9" s="81"/>
      <c r="E9" s="81"/>
      <c r="F9" s="81"/>
    </row>
    <row r="10" spans="1:6" s="83" customFormat="1" ht="14.4" x14ac:dyDescent="0.25">
      <c r="A10" s="80" t="s">
        <v>14</v>
      </c>
      <c r="B10" s="82" t="s">
        <v>105</v>
      </c>
      <c r="C10" s="82" t="s">
        <v>105</v>
      </c>
      <c r="D10" s="81"/>
      <c r="E10" s="81"/>
      <c r="F10" s="81"/>
    </row>
    <row r="11" spans="1:6" s="83" customFormat="1" ht="14.4" x14ac:dyDescent="0.25">
      <c r="A11" s="80" t="s">
        <v>15</v>
      </c>
      <c r="B11" s="82" t="s">
        <v>105</v>
      </c>
      <c r="C11" s="82" t="s">
        <v>105</v>
      </c>
      <c r="D11" s="81"/>
      <c r="E11" s="81"/>
      <c r="F11" s="81"/>
    </row>
    <row r="12" spans="1:6" s="83" customFormat="1" ht="14.4" x14ac:dyDescent="0.25">
      <c r="A12" s="80" t="s">
        <v>17</v>
      </c>
      <c r="B12" s="82" t="s">
        <v>105</v>
      </c>
      <c r="C12" s="81"/>
      <c r="D12" s="82" t="s">
        <v>105</v>
      </c>
      <c r="E12" s="81"/>
      <c r="F12" s="81"/>
    </row>
    <row r="13" spans="1:6" s="83" customFormat="1" ht="14.4" x14ac:dyDescent="0.25">
      <c r="A13" s="80" t="s">
        <v>18</v>
      </c>
      <c r="B13" s="82" t="s">
        <v>105</v>
      </c>
      <c r="C13" s="82" t="s">
        <v>105</v>
      </c>
      <c r="D13" s="81"/>
      <c r="E13" s="81"/>
      <c r="F13" s="81"/>
    </row>
    <row r="14" spans="1:6" s="83" customFormat="1" ht="14.4" x14ac:dyDescent="0.25">
      <c r="A14" s="80" t="s">
        <v>19</v>
      </c>
      <c r="B14" s="85" t="s">
        <v>105</v>
      </c>
      <c r="C14" s="81"/>
      <c r="D14" s="81"/>
      <c r="E14" s="81"/>
      <c r="F14" s="82" t="s">
        <v>105</v>
      </c>
    </row>
    <row r="15" spans="1:6" s="83" customFormat="1" ht="14.4" x14ac:dyDescent="0.25">
      <c r="A15" s="80" t="s">
        <v>21</v>
      </c>
      <c r="B15" s="85" t="s">
        <v>105</v>
      </c>
      <c r="C15" s="81"/>
      <c r="D15" s="81"/>
      <c r="E15" s="81"/>
      <c r="F15" s="82" t="s">
        <v>105</v>
      </c>
    </row>
    <row r="16" spans="1:6" s="83" customFormat="1" ht="14.4" x14ac:dyDescent="0.25">
      <c r="A16" s="80" t="s">
        <v>23</v>
      </c>
      <c r="B16" s="85" t="s">
        <v>105</v>
      </c>
      <c r="C16" s="82" t="s">
        <v>105</v>
      </c>
      <c r="D16" s="81"/>
      <c r="E16" s="81"/>
      <c r="F16" s="81"/>
    </row>
    <row r="17" spans="1:6" s="83" customFormat="1" ht="14.4" x14ac:dyDescent="0.25">
      <c r="A17" s="80" t="s">
        <v>107</v>
      </c>
      <c r="B17" s="85" t="s">
        <v>105</v>
      </c>
      <c r="C17" s="81"/>
      <c r="D17" s="81"/>
      <c r="E17" s="81"/>
      <c r="F17" s="85" t="s">
        <v>105</v>
      </c>
    </row>
    <row r="18" spans="1:6" s="83" customFormat="1" ht="14.4" x14ac:dyDescent="0.25">
      <c r="A18" s="80" t="s">
        <v>108</v>
      </c>
      <c r="B18" s="85" t="s">
        <v>105</v>
      </c>
      <c r="C18" s="81"/>
      <c r="D18" s="81"/>
      <c r="E18" s="81"/>
      <c r="F18" s="81"/>
    </row>
    <row r="19" spans="1:6" s="83" customFormat="1" ht="14.4" x14ac:dyDescent="0.25">
      <c r="A19" s="80" t="s">
        <v>25</v>
      </c>
      <c r="B19" s="85" t="s">
        <v>105</v>
      </c>
      <c r="C19" s="81"/>
      <c r="D19" s="81"/>
      <c r="E19" s="81"/>
      <c r="F19" s="82" t="s">
        <v>105</v>
      </c>
    </row>
    <row r="20" spans="1:6" s="83" customFormat="1" ht="14.4" x14ac:dyDescent="0.25">
      <c r="A20" s="80" t="s">
        <v>27</v>
      </c>
      <c r="B20" s="85" t="s">
        <v>105</v>
      </c>
      <c r="C20" s="82" t="s">
        <v>105</v>
      </c>
      <c r="D20" s="82" t="s">
        <v>105</v>
      </c>
      <c r="E20" s="82" t="s">
        <v>105</v>
      </c>
      <c r="F20" s="81"/>
    </row>
    <row r="21" spans="1:6" s="83" customFormat="1" ht="14.4" x14ac:dyDescent="0.25">
      <c r="A21" s="80" t="s">
        <v>10</v>
      </c>
      <c r="B21" s="85" t="s">
        <v>105</v>
      </c>
      <c r="C21" s="81"/>
      <c r="D21" s="81"/>
      <c r="E21" s="81"/>
      <c r="F21" s="84" t="s">
        <v>105</v>
      </c>
    </row>
    <row r="22" spans="1:6" s="83" customFormat="1" ht="14.4" x14ac:dyDescent="0.25">
      <c r="A22" s="80" t="s">
        <v>12</v>
      </c>
      <c r="B22" s="85" t="s">
        <v>105</v>
      </c>
      <c r="C22" s="81"/>
      <c r="D22" s="81"/>
      <c r="E22" s="81"/>
      <c r="F22" s="85" t="s">
        <v>105</v>
      </c>
    </row>
    <row r="23" spans="1:6" s="83" customFormat="1" ht="14.4" x14ac:dyDescent="0.25">
      <c r="A23" s="80" t="s">
        <v>13</v>
      </c>
      <c r="B23" s="85" t="s">
        <v>105</v>
      </c>
      <c r="C23" s="81"/>
      <c r="D23" s="81"/>
      <c r="E23" s="81"/>
      <c r="F23" s="84" t="s">
        <v>105</v>
      </c>
    </row>
    <row r="24" spans="1:6" s="83" customFormat="1" ht="14.4" x14ac:dyDescent="0.25">
      <c r="A24" s="80" t="s">
        <v>109</v>
      </c>
      <c r="B24" s="92"/>
      <c r="C24" s="86"/>
      <c r="D24" s="86"/>
      <c r="E24" s="86"/>
      <c r="F24" s="86"/>
    </row>
    <row r="25" spans="1:6" s="83" customFormat="1" ht="14.4" x14ac:dyDescent="0.25">
      <c r="A25" s="80" t="s">
        <v>16</v>
      </c>
      <c r="B25" s="85" t="s">
        <v>105</v>
      </c>
      <c r="C25" s="82" t="s">
        <v>105</v>
      </c>
      <c r="D25" s="81"/>
      <c r="E25" s="81"/>
      <c r="F25" s="81"/>
    </row>
    <row r="26" spans="1:6" s="83" customFormat="1" ht="14.4" x14ac:dyDescent="0.25">
      <c r="A26" s="80" t="s">
        <v>110</v>
      </c>
      <c r="B26" s="86"/>
      <c r="C26" s="86"/>
      <c r="D26" s="86"/>
      <c r="E26" s="86"/>
      <c r="F26" s="86"/>
    </row>
    <row r="27" spans="1:6" s="83" customFormat="1" ht="14.4" x14ac:dyDescent="0.25">
      <c r="A27" s="80" t="s">
        <v>111</v>
      </c>
      <c r="B27" s="85" t="s">
        <v>105</v>
      </c>
      <c r="C27" s="86"/>
      <c r="D27" s="86"/>
      <c r="E27" s="86"/>
      <c r="F27" s="86"/>
    </row>
    <row r="28" spans="1:6" s="83" customFormat="1" ht="14.4" x14ac:dyDescent="0.25">
      <c r="A28" s="80" t="s">
        <v>20</v>
      </c>
      <c r="B28" s="85" t="s">
        <v>105</v>
      </c>
      <c r="C28" s="81"/>
      <c r="D28" s="81"/>
      <c r="E28" s="81"/>
      <c r="F28" s="85" t="s">
        <v>105</v>
      </c>
    </row>
    <row r="29" spans="1:6" s="83" customFormat="1" ht="14.4" x14ac:dyDescent="0.25">
      <c r="A29" s="80" t="s">
        <v>22</v>
      </c>
      <c r="B29" s="85" t="s">
        <v>105</v>
      </c>
      <c r="C29" s="82" t="s">
        <v>105</v>
      </c>
      <c r="D29" s="81"/>
      <c r="E29" s="81"/>
      <c r="F29" s="81"/>
    </row>
    <row r="30" spans="1:6" s="83" customFormat="1" ht="14.4" x14ac:dyDescent="0.25">
      <c r="A30" s="80" t="s">
        <v>24</v>
      </c>
      <c r="B30" s="85" t="s">
        <v>105</v>
      </c>
      <c r="C30" s="81"/>
      <c r="D30" s="81"/>
      <c r="E30" s="81"/>
      <c r="F30" s="84" t="s">
        <v>105</v>
      </c>
    </row>
    <row r="31" spans="1:6" s="83" customFormat="1" ht="14.4" x14ac:dyDescent="0.25">
      <c r="A31" s="80" t="s">
        <v>67</v>
      </c>
      <c r="B31" s="85" t="s">
        <v>105</v>
      </c>
      <c r="C31" s="81"/>
      <c r="D31" s="81"/>
      <c r="E31" s="81"/>
      <c r="F31" s="84" t="s">
        <v>105</v>
      </c>
    </row>
    <row r="32" spans="1:6" s="83" customFormat="1" ht="14.4" x14ac:dyDescent="0.25">
      <c r="A32" s="80" t="s">
        <v>112</v>
      </c>
      <c r="B32" s="85" t="s">
        <v>105</v>
      </c>
      <c r="C32" s="81"/>
      <c r="D32" s="81"/>
      <c r="E32" s="81"/>
      <c r="F32" s="81"/>
    </row>
    <row r="33" spans="1:7" s="83" customFormat="1" ht="14.4" x14ac:dyDescent="0.25">
      <c r="A33" s="80" t="s">
        <v>26</v>
      </c>
      <c r="B33" s="85" t="s">
        <v>105</v>
      </c>
      <c r="C33" s="82" t="s">
        <v>105</v>
      </c>
      <c r="D33" s="81"/>
      <c r="E33" s="81"/>
      <c r="F33" s="81"/>
    </row>
    <row r="34" spans="1:7" s="83" customFormat="1" ht="14.4" x14ac:dyDescent="0.25">
      <c r="A34" s="80" t="s">
        <v>28</v>
      </c>
      <c r="B34" s="85" t="s">
        <v>105</v>
      </c>
      <c r="C34" s="81"/>
      <c r="D34" s="81"/>
      <c r="E34" s="81"/>
      <c r="F34" s="84" t="s">
        <v>105</v>
      </c>
    </row>
    <row r="36" spans="1:7" ht="25.8" customHeight="1" x14ac:dyDescent="0.25">
      <c r="A36" s="87" t="s">
        <v>113</v>
      </c>
      <c r="B36" s="87"/>
      <c r="C36" s="88"/>
      <c r="D36" s="88"/>
      <c r="E36" s="88"/>
      <c r="F36" s="88"/>
      <c r="G36" s="88"/>
    </row>
  </sheetData>
  <mergeCells count="1">
    <mergeCell ref="A36:G36"/>
  </mergeCells>
  <hyperlinks>
    <hyperlink ref="B7" location="Afghanistan!A1" display="Go to"/>
    <hyperlink ref="F8" location="Bangladesh!A1" display="Go to"/>
    <hyperlink ref="B8" location="Bangladesh2!A1" display="Go to"/>
    <hyperlink ref="B9" location="'DR Congo'!A1" display="Go to"/>
    <hyperlink ref="B10" location="Ethiopia2!A1" display="Go to"/>
    <hyperlink ref="C10" location="Ethiopia!A1" display="Go to"/>
    <hyperlink ref="C11" location="Ghana!A1" display="Go to"/>
    <hyperlink ref="B11" location="Ghana2!A1" display="Go to"/>
    <hyperlink ref="D12" location="India!A1" display="Go to"/>
    <hyperlink ref="B12" location="India2!A1" display="Go to"/>
    <hyperlink ref="C13" location="Kenya!A1" display="Go to"/>
    <hyperlink ref="B13" location="Kenya2!A1" display="Go to"/>
    <hyperlink ref="F14" location="Kyrgyz!A1" display="Go to"/>
    <hyperlink ref="B14" location="Kyrgyz2!A1" display="Go to"/>
    <hyperlink ref="B15" location="Liberia2!A1" display="Go to"/>
    <hyperlink ref="B16" location="Malawi2!A1" display="Go to"/>
    <hyperlink ref="B17" location="Mozambique2!A1" display="Go to"/>
    <hyperlink ref="B18" location="Myanmar!A1" display="Go to"/>
    <hyperlink ref="B19" location="Nepal2!A1" display="Go to"/>
    <hyperlink ref="B20" location="Nigeria4!A1" display="Go to"/>
    <hyperlink ref="B21" location="Pakistan2!A1" display="Go to"/>
    <hyperlink ref="B22" location="Rwanda2!A1" display="Go to"/>
    <hyperlink ref="B23" location="'S. Leone2'!A1" display="Go to"/>
    <hyperlink ref="B25" location="'S. Africa2'!A1" display="Go to"/>
    <hyperlink ref="B27" location="Sudan!A1" display="Go to"/>
    <hyperlink ref="B28" location="Tajikistan2!A1" display="Go to"/>
    <hyperlink ref="B30" location="Uganda2!A1" display="Go to"/>
    <hyperlink ref="B29" location="Tanzania2!A1" display="Go to"/>
    <hyperlink ref="B31" location="'W.Bank &amp; Gaza2'!A1" display="Go to"/>
    <hyperlink ref="B32" location="Yemen!A1" display="Go to"/>
    <hyperlink ref="B33" location="Zambia2!A1" display="Go to"/>
    <hyperlink ref="B34" location="Zimbabwe2!A1" display="Go to"/>
    <hyperlink ref="F15" location="Liberia!A1" display="Go to"/>
    <hyperlink ref="C16" location="Malawi!A1" display="Go to"/>
    <hyperlink ref="F19" location="Nepal!A1" display="Go to"/>
    <hyperlink ref="C20" location="'Nigeria 1'!A1" display="Go to"/>
    <hyperlink ref="D20" location="'Nigeria 2'!A1" display="Go to"/>
    <hyperlink ref="E20" location="'Nigeria 3'!A1" display="Go to"/>
    <hyperlink ref="F21" location="Pakistan!A1" display="Go to"/>
    <hyperlink ref="F23" location="'S. Leone'!A1" display="Go to"/>
    <hyperlink ref="C25" location="'S. Africa'!A1" display="Go to"/>
    <hyperlink ref="C29" location="Tanzania!A1" display="Go to"/>
    <hyperlink ref="F30" location="Uganda!A1" display="Go to"/>
    <hyperlink ref="F31" location="'W. Bank &amp; Gaza'!A1" display="Go to"/>
    <hyperlink ref="C33" location="Zambia!A1" display="Go to"/>
    <hyperlink ref="F34" location="Zimbabwe!A1" display="Go to"/>
    <hyperlink ref="F28" location="Tajikistan!A1" display="Go to"/>
    <hyperlink ref="F22" location="Rwanda!A1" display="Go to"/>
    <hyperlink ref="F17" location="Mozambique!A1" display="Go to"/>
  </hyperlinks>
  <pageMargins left="0.7" right="0.7" top="0.75" bottom="0.75"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74</v>
      </c>
      <c r="J6" s="7" t="s">
        <v>7</v>
      </c>
      <c r="K6" s="4" t="s">
        <v>33</v>
      </c>
      <c r="L6" s="4" t="s">
        <v>75</v>
      </c>
      <c r="M6" s="7" t="s">
        <v>77</v>
      </c>
      <c r="N6" s="4" t="s">
        <v>76</v>
      </c>
      <c r="O6" s="7" t="s">
        <v>73</v>
      </c>
      <c r="P6" s="4"/>
    </row>
    <row r="7" spans="1:16" x14ac:dyDescent="0.25">
      <c r="A7" s="8">
        <v>5</v>
      </c>
      <c r="B7" s="51" t="s">
        <v>74</v>
      </c>
      <c r="C7" s="10">
        <v>0.23392890034997238</v>
      </c>
      <c r="D7" s="11">
        <v>0.42425012925558825</v>
      </c>
      <c r="E7" s="52">
        <f>+C7</f>
        <v>0.23392890034997238</v>
      </c>
      <c r="F7" s="53">
        <f>+D7</f>
        <v>0.42425012925558825</v>
      </c>
      <c r="G7" s="62"/>
      <c r="H7" s="12">
        <v>0</v>
      </c>
      <c r="I7" s="13">
        <v>0</v>
      </c>
      <c r="J7" s="13"/>
      <c r="K7" s="13"/>
      <c r="L7" s="13"/>
      <c r="M7" s="13"/>
      <c r="N7" s="13"/>
      <c r="O7" s="13"/>
      <c r="P7" s="13">
        <v>0</v>
      </c>
    </row>
    <row r="8" spans="1:16" x14ac:dyDescent="0.25">
      <c r="A8" s="8">
        <v>1</v>
      </c>
      <c r="B8" s="51" t="s">
        <v>7</v>
      </c>
      <c r="C8" s="10">
        <v>0.44704365444833305</v>
      </c>
      <c r="D8" s="11">
        <v>0.52133974804460792</v>
      </c>
      <c r="E8" s="52">
        <f t="shared" ref="E8:E13" si="0">+E7+C8</f>
        <v>0.68097255479830543</v>
      </c>
      <c r="F8" s="53">
        <f t="shared" ref="F8:F13" si="1">+D8</f>
        <v>0.52133974804460792</v>
      </c>
      <c r="G8" s="62"/>
      <c r="H8" s="12">
        <v>0</v>
      </c>
      <c r="I8" s="15">
        <f>+$F$7</f>
        <v>0.42425012925558825</v>
      </c>
      <c r="J8" s="13"/>
      <c r="K8" s="13"/>
      <c r="L8" s="13"/>
      <c r="M8" s="13"/>
      <c r="N8" s="13"/>
      <c r="O8" s="13"/>
      <c r="P8" s="13">
        <v>0</v>
      </c>
    </row>
    <row r="9" spans="1:16" x14ac:dyDescent="0.25">
      <c r="A9" s="8">
        <v>3</v>
      </c>
      <c r="B9" s="51" t="s">
        <v>33</v>
      </c>
      <c r="C9" s="10">
        <v>9.0992816356603431E-2</v>
      </c>
      <c r="D9" s="11">
        <v>0.8435535819336567</v>
      </c>
      <c r="E9" s="52">
        <f t="shared" si="0"/>
        <v>0.77196537115490882</v>
      </c>
      <c r="F9" s="53">
        <f t="shared" si="1"/>
        <v>0.8435535819336567</v>
      </c>
      <c r="G9" s="62"/>
      <c r="H9" s="12">
        <f>AVERAGE(H8,H10)</f>
        <v>11.696445017498618</v>
      </c>
      <c r="I9" s="15">
        <f>+$F$7</f>
        <v>0.42425012925558825</v>
      </c>
      <c r="J9" s="13"/>
      <c r="K9" s="13"/>
      <c r="L9" s="13"/>
      <c r="M9" s="13"/>
      <c r="N9" s="13"/>
      <c r="O9" s="13"/>
      <c r="P9" s="13">
        <v>0</v>
      </c>
    </row>
    <row r="10" spans="1:16" x14ac:dyDescent="0.25">
      <c r="A10" s="8">
        <v>7</v>
      </c>
      <c r="B10" s="51" t="s">
        <v>75</v>
      </c>
      <c r="C10" s="10">
        <v>0.1330815988211457</v>
      </c>
      <c r="D10" s="11">
        <v>1.6293707887340358</v>
      </c>
      <c r="E10" s="52">
        <f t="shared" si="0"/>
        <v>0.90504696997605449</v>
      </c>
      <c r="F10" s="53">
        <f t="shared" si="1"/>
        <v>1.6293707887340358</v>
      </c>
      <c r="G10" s="62"/>
      <c r="H10" s="12">
        <f>+$E$7*100</f>
        <v>23.392890034997237</v>
      </c>
      <c r="I10" s="15">
        <f>+$F$7</f>
        <v>0.42425012925558825</v>
      </c>
      <c r="J10" s="13">
        <v>0</v>
      </c>
      <c r="K10" s="13"/>
      <c r="L10" s="13"/>
      <c r="M10" s="13"/>
      <c r="N10" s="13"/>
      <c r="O10" s="13"/>
      <c r="P10" s="13">
        <v>0</v>
      </c>
    </row>
    <row r="11" spans="1:16" x14ac:dyDescent="0.25">
      <c r="A11" s="8">
        <v>4</v>
      </c>
      <c r="B11" s="51" t="s">
        <v>77</v>
      </c>
      <c r="C11" s="10">
        <v>3.2971081230429175E-2</v>
      </c>
      <c r="D11" s="11">
        <v>2.8232989597749407</v>
      </c>
      <c r="E11" s="52">
        <f t="shared" si="0"/>
        <v>0.93801805120648363</v>
      </c>
      <c r="F11" s="53">
        <f t="shared" si="1"/>
        <v>2.8232989597749407</v>
      </c>
      <c r="G11" s="62"/>
      <c r="H11" s="12">
        <f>+$E$7*100</f>
        <v>23.392890034997237</v>
      </c>
      <c r="I11" s="13">
        <v>0</v>
      </c>
      <c r="J11" s="29">
        <f>+$F$8</f>
        <v>0.52133974804460792</v>
      </c>
      <c r="K11" s="13"/>
      <c r="L11" s="13"/>
      <c r="M11" s="13"/>
      <c r="N11" s="13"/>
      <c r="O11" s="13"/>
      <c r="P11" s="13">
        <v>0</v>
      </c>
    </row>
    <row r="12" spans="1:16" x14ac:dyDescent="0.25">
      <c r="A12" s="8">
        <v>6</v>
      </c>
      <c r="B12" s="54" t="s">
        <v>76</v>
      </c>
      <c r="C12" s="10">
        <v>4.1996684472278514E-2</v>
      </c>
      <c r="D12" s="11">
        <v>4.2239477454031755</v>
      </c>
      <c r="E12" s="52">
        <f t="shared" si="0"/>
        <v>0.98001473567876218</v>
      </c>
      <c r="F12" s="53">
        <f t="shared" si="1"/>
        <v>4.2239477454031755</v>
      </c>
      <c r="G12" s="62"/>
      <c r="H12" s="12">
        <f>AVERAGE(H11,H13)</f>
        <v>45.745072757413887</v>
      </c>
      <c r="I12" s="13"/>
      <c r="J12" s="29">
        <f>+$F$8</f>
        <v>0.52133974804460792</v>
      </c>
      <c r="K12" s="13"/>
      <c r="L12" s="13"/>
      <c r="M12" s="13"/>
      <c r="N12" s="13"/>
      <c r="O12" s="13"/>
      <c r="P12" s="13">
        <v>0</v>
      </c>
    </row>
    <row r="13" spans="1:16" x14ac:dyDescent="0.25">
      <c r="A13" s="8">
        <v>2</v>
      </c>
      <c r="B13" s="51" t="s">
        <v>73</v>
      </c>
      <c r="C13" s="10">
        <v>1.9985264321237796E-2</v>
      </c>
      <c r="D13" s="11">
        <v>5.1847401221560707</v>
      </c>
      <c r="E13" s="52">
        <f t="shared" si="0"/>
        <v>1</v>
      </c>
      <c r="F13" s="53">
        <f t="shared" si="1"/>
        <v>5.1847401221560707</v>
      </c>
      <c r="G13" s="62"/>
      <c r="H13" s="12">
        <f>+$E$8*100</f>
        <v>68.097255479830537</v>
      </c>
      <c r="I13" s="13"/>
      <c r="J13" s="29">
        <f>+$F$8</f>
        <v>0.52133974804460792</v>
      </c>
      <c r="K13" s="13">
        <v>0</v>
      </c>
      <c r="L13" s="13"/>
      <c r="M13" s="13"/>
      <c r="N13" s="13"/>
      <c r="O13" s="13"/>
      <c r="P13" s="13">
        <v>0</v>
      </c>
    </row>
    <row r="14" spans="1:16" x14ac:dyDescent="0.25">
      <c r="A14" s="8"/>
      <c r="B14" s="9"/>
      <c r="C14" s="10">
        <v>1</v>
      </c>
      <c r="D14" s="11"/>
      <c r="E14" s="10"/>
      <c r="F14" s="11"/>
      <c r="H14" s="12">
        <f>+$E$8*100</f>
        <v>68.097255479830537</v>
      </c>
      <c r="I14" s="13"/>
      <c r="J14" s="13">
        <v>0</v>
      </c>
      <c r="K14" s="20">
        <f>+$F$9</f>
        <v>0.8435535819336567</v>
      </c>
      <c r="L14" s="13"/>
      <c r="M14" s="13"/>
      <c r="N14" s="13"/>
      <c r="O14" s="13"/>
      <c r="P14" s="13">
        <v>0</v>
      </c>
    </row>
    <row r="15" spans="1:16" x14ac:dyDescent="0.25">
      <c r="B15" s="16"/>
      <c r="C15" s="18"/>
      <c r="D15" s="18"/>
      <c r="E15" s="19"/>
      <c r="F15" s="19"/>
      <c r="H15" s="12">
        <f>AVERAGE(H14,H16)</f>
        <v>72.646896297660703</v>
      </c>
      <c r="I15" s="13"/>
      <c r="J15" s="13"/>
      <c r="K15" s="20">
        <f>+$F$9</f>
        <v>0.8435535819336567</v>
      </c>
      <c r="L15" s="13"/>
      <c r="M15" s="13"/>
      <c r="N15" s="13"/>
      <c r="O15" s="13"/>
      <c r="P15" s="13">
        <v>0</v>
      </c>
    </row>
    <row r="16" spans="1:16" x14ac:dyDescent="0.25">
      <c r="H16" s="12">
        <f>+$E$9*100</f>
        <v>77.196537115490884</v>
      </c>
      <c r="I16" s="13"/>
      <c r="J16" s="13"/>
      <c r="K16" s="20">
        <f>+$F$9</f>
        <v>0.8435535819336567</v>
      </c>
      <c r="L16" s="13">
        <v>0</v>
      </c>
      <c r="M16" s="13"/>
      <c r="N16" s="13"/>
      <c r="O16" s="13"/>
      <c r="P16" s="13">
        <v>0</v>
      </c>
    </row>
    <row r="17" spans="1:16" x14ac:dyDescent="0.25">
      <c r="A17" s="31"/>
      <c r="B17" s="26"/>
      <c r="H17" s="12">
        <f>+$E$9*100</f>
        <v>77.196537115490884</v>
      </c>
      <c r="I17" s="13"/>
      <c r="J17" s="13"/>
      <c r="K17" s="13">
        <v>0</v>
      </c>
      <c r="L17" s="21">
        <f>+$F$10</f>
        <v>1.6293707887340358</v>
      </c>
      <c r="M17" s="13"/>
      <c r="N17" s="13"/>
      <c r="O17" s="13"/>
      <c r="P17" s="13">
        <v>0</v>
      </c>
    </row>
    <row r="18" spans="1:16" x14ac:dyDescent="0.25">
      <c r="H18" s="12">
        <f>AVERAGE(H17,H19)</f>
        <v>83.850617056548174</v>
      </c>
      <c r="I18" s="13"/>
      <c r="J18" s="13"/>
      <c r="K18" s="13"/>
      <c r="L18" s="21">
        <f>+$F$10</f>
        <v>1.6293707887340358</v>
      </c>
      <c r="M18" s="13"/>
      <c r="N18" s="13"/>
      <c r="O18" s="13"/>
      <c r="P18" s="13">
        <v>0</v>
      </c>
    </row>
    <row r="19" spans="1:16" x14ac:dyDescent="0.25">
      <c r="H19" s="12">
        <f>+$E$10*100</f>
        <v>90.50469699760545</v>
      </c>
      <c r="I19" s="13"/>
      <c r="J19" s="13"/>
      <c r="K19" s="13"/>
      <c r="L19" s="21">
        <f>+$F$10</f>
        <v>1.6293707887340358</v>
      </c>
      <c r="M19" s="13">
        <v>0</v>
      </c>
      <c r="N19" s="13"/>
      <c r="O19" s="13"/>
      <c r="P19" s="13">
        <v>0</v>
      </c>
    </row>
    <row r="20" spans="1:16" x14ac:dyDescent="0.25">
      <c r="H20" s="12">
        <f>+$E$10*100</f>
        <v>90.50469699760545</v>
      </c>
      <c r="I20" s="13"/>
      <c r="J20" s="13"/>
      <c r="K20" s="13"/>
      <c r="L20" s="13">
        <v>0</v>
      </c>
      <c r="M20" s="21">
        <f>+$F$11</f>
        <v>2.8232989597749407</v>
      </c>
      <c r="N20" s="13"/>
      <c r="O20" s="13"/>
      <c r="P20" s="13">
        <v>0</v>
      </c>
    </row>
    <row r="21" spans="1:16" x14ac:dyDescent="0.25">
      <c r="H21" s="12">
        <f>AVERAGE(H20,H22)</f>
        <v>92.153251059126916</v>
      </c>
      <c r="I21" s="13"/>
      <c r="J21" s="13"/>
      <c r="K21" s="13"/>
      <c r="L21" s="13"/>
      <c r="M21" s="21">
        <f>+$F$11</f>
        <v>2.8232989597749407</v>
      </c>
      <c r="N21" s="13"/>
      <c r="O21" s="13"/>
      <c r="P21" s="13">
        <v>0</v>
      </c>
    </row>
    <row r="22" spans="1:16" x14ac:dyDescent="0.25">
      <c r="H22" s="12">
        <f>+$E$11*100</f>
        <v>93.801805120648368</v>
      </c>
      <c r="I22" s="13"/>
      <c r="J22" s="13"/>
      <c r="K22" s="13"/>
      <c r="L22" s="13"/>
      <c r="M22" s="21">
        <f>+$F$11</f>
        <v>2.8232989597749407</v>
      </c>
      <c r="N22" s="13">
        <v>0</v>
      </c>
      <c r="O22" s="13"/>
      <c r="P22" s="13">
        <v>0</v>
      </c>
    </row>
    <row r="23" spans="1:16" x14ac:dyDescent="0.25">
      <c r="H23" s="12">
        <f>+$E$11*100</f>
        <v>93.801805120648368</v>
      </c>
      <c r="I23" s="13"/>
      <c r="J23" s="13"/>
      <c r="K23" s="13"/>
      <c r="L23" s="13"/>
      <c r="M23" s="13">
        <v>0</v>
      </c>
      <c r="N23" s="21">
        <f>+$F$12</f>
        <v>4.2239477454031755</v>
      </c>
      <c r="O23" s="13"/>
      <c r="P23" s="13">
        <v>0</v>
      </c>
    </row>
    <row r="24" spans="1:16" x14ac:dyDescent="0.25">
      <c r="H24" s="12">
        <f>AVERAGE(H23,H25)</f>
        <v>95.901639344262293</v>
      </c>
      <c r="I24" s="13"/>
      <c r="J24" s="13"/>
      <c r="K24" s="13"/>
      <c r="L24" s="13"/>
      <c r="M24" s="13"/>
      <c r="N24" s="21">
        <f>+$F$12</f>
        <v>4.2239477454031755</v>
      </c>
      <c r="O24" s="13"/>
      <c r="P24" s="13">
        <v>0</v>
      </c>
    </row>
    <row r="25" spans="1:16" x14ac:dyDescent="0.25">
      <c r="H25" s="12">
        <f>+$E$12*100</f>
        <v>98.001473567876218</v>
      </c>
      <c r="I25" s="13"/>
      <c r="J25" s="13"/>
      <c r="K25" s="13"/>
      <c r="L25" s="13"/>
      <c r="M25" s="13"/>
      <c r="N25" s="21">
        <f>+$F$12</f>
        <v>4.2239477454031755</v>
      </c>
      <c r="O25" s="13">
        <v>0</v>
      </c>
      <c r="P25" s="13">
        <v>0</v>
      </c>
    </row>
    <row r="26" spans="1:16" x14ac:dyDescent="0.25">
      <c r="H26" s="12">
        <f>+$E$12*100</f>
        <v>98.001473567876218</v>
      </c>
      <c r="I26" s="13"/>
      <c r="J26" s="13"/>
      <c r="K26" s="13"/>
      <c r="L26" s="13"/>
      <c r="M26" s="13"/>
      <c r="N26" s="13">
        <v>0</v>
      </c>
      <c r="O26" s="21">
        <f>+$F$13</f>
        <v>5.1847401221560707</v>
      </c>
      <c r="P26" s="13">
        <v>0</v>
      </c>
    </row>
    <row r="27" spans="1:16" x14ac:dyDescent="0.25">
      <c r="H27" s="12">
        <f>AVERAGE(H26,H28)</f>
        <v>99.000736783938109</v>
      </c>
      <c r="I27" s="13"/>
      <c r="J27" s="13"/>
      <c r="K27" s="13"/>
      <c r="L27" s="13"/>
      <c r="M27" s="13"/>
      <c r="N27" s="13"/>
      <c r="O27" s="21">
        <f>+$F$13</f>
        <v>5.1847401221560707</v>
      </c>
      <c r="P27" s="13">
        <v>0</v>
      </c>
    </row>
    <row r="28" spans="1:16" x14ac:dyDescent="0.25">
      <c r="H28" s="12">
        <f>+$E$13*100</f>
        <v>100</v>
      </c>
      <c r="I28" s="13"/>
      <c r="J28" s="13"/>
      <c r="K28" s="13"/>
      <c r="L28" s="13"/>
      <c r="M28" s="13"/>
      <c r="N28" s="13"/>
      <c r="O28" s="21">
        <f>+$F$13</f>
        <v>5.1847401221560707</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120</v>
      </c>
    </row>
    <row r="4" spans="1:17" s="98" customFormat="1" ht="14.4" x14ac:dyDescent="0.3">
      <c r="A4" s="93" t="s">
        <v>68</v>
      </c>
      <c r="B4" s="97"/>
      <c r="C4" s="101"/>
      <c r="D4" s="101"/>
      <c r="E4" s="101"/>
      <c r="F4" s="101"/>
    </row>
    <row r="5" spans="1:17" x14ac:dyDescent="0.25">
      <c r="A5" s="38"/>
      <c r="B5" s="2"/>
      <c r="C5" s="38"/>
      <c r="D5" s="50" t="s">
        <v>83</v>
      </c>
      <c r="E5" s="38"/>
      <c r="F5" s="38"/>
    </row>
    <row r="6" spans="1:17" ht="48" x14ac:dyDescent="0.25">
      <c r="A6" s="4" t="s">
        <v>2</v>
      </c>
      <c r="B6" s="5" t="s">
        <v>3</v>
      </c>
      <c r="C6" s="6" t="s">
        <v>30</v>
      </c>
      <c r="D6" s="6" t="s">
        <v>31</v>
      </c>
      <c r="E6" s="6" t="s">
        <v>32</v>
      </c>
      <c r="F6" s="6" t="s">
        <v>31</v>
      </c>
      <c r="H6" s="4"/>
      <c r="I6" s="4" t="s">
        <v>7</v>
      </c>
      <c r="J6" s="7" t="s">
        <v>35</v>
      </c>
      <c r="K6" s="4" t="s">
        <v>37</v>
      </c>
      <c r="L6" s="4" t="s">
        <v>33</v>
      </c>
      <c r="M6" s="7" t="s">
        <v>36</v>
      </c>
      <c r="N6" s="4" t="s">
        <v>38</v>
      </c>
      <c r="O6" s="7" t="s">
        <v>39</v>
      </c>
      <c r="P6" s="7" t="s">
        <v>34</v>
      </c>
      <c r="Q6" s="4" t="s">
        <v>40</v>
      </c>
    </row>
    <row r="7" spans="1:17" x14ac:dyDescent="0.25">
      <c r="A7" s="8">
        <v>1</v>
      </c>
      <c r="B7" s="9" t="s">
        <v>7</v>
      </c>
      <c r="C7" s="28">
        <v>0.54658369175902211</v>
      </c>
      <c r="D7" s="11">
        <v>0.29420674346470699</v>
      </c>
      <c r="E7" s="10">
        <v>0.54658369175902211</v>
      </c>
      <c r="F7" s="11">
        <v>0.29420674346470699</v>
      </c>
      <c r="H7" s="12">
        <v>0</v>
      </c>
      <c r="I7" s="13">
        <v>0</v>
      </c>
      <c r="J7" s="13"/>
      <c r="K7" s="13"/>
      <c r="L7" s="13"/>
      <c r="M7" s="13"/>
      <c r="N7" s="13"/>
      <c r="O7" s="13"/>
      <c r="P7" s="13"/>
      <c r="Q7" s="13">
        <v>0</v>
      </c>
    </row>
    <row r="8" spans="1:17" x14ac:dyDescent="0.25">
      <c r="A8" s="8">
        <v>8</v>
      </c>
      <c r="B8" s="9" t="s">
        <v>35</v>
      </c>
      <c r="C8" s="28">
        <v>3.1191002306052765E-2</v>
      </c>
      <c r="D8" s="11">
        <v>0.74573141784260844</v>
      </c>
      <c r="E8" s="10">
        <v>0.57777469406507487</v>
      </c>
      <c r="F8" s="11">
        <v>0.74573141784260844</v>
      </c>
      <c r="H8" s="12">
        <v>0</v>
      </c>
      <c r="I8" s="15">
        <f>+$F$7</f>
        <v>0.29420674346470699</v>
      </c>
      <c r="J8" s="13"/>
      <c r="K8" s="13"/>
      <c r="L8" s="13"/>
      <c r="M8" s="13"/>
      <c r="N8" s="13"/>
      <c r="O8" s="13"/>
      <c r="P8" s="13"/>
      <c r="Q8" s="13">
        <v>0</v>
      </c>
    </row>
    <row r="9" spans="1:17" x14ac:dyDescent="0.25">
      <c r="A9" s="8">
        <v>4</v>
      </c>
      <c r="B9" s="14" t="s">
        <v>37</v>
      </c>
      <c r="C9" s="28">
        <v>7.4170833122933238E-2</v>
      </c>
      <c r="D9" s="11">
        <v>1.4431459149644039</v>
      </c>
      <c r="E9" s="10">
        <v>0.65194552718800813</v>
      </c>
      <c r="F9" s="11">
        <v>1.4431459149644039</v>
      </c>
      <c r="H9" s="12">
        <f>AVERAGE(H8,H10)</f>
        <v>27.329184587951104</v>
      </c>
      <c r="I9" s="15">
        <f>+$F$7</f>
        <v>0.29420674346470699</v>
      </c>
      <c r="J9" s="13"/>
      <c r="K9" s="13"/>
      <c r="L9" s="13"/>
      <c r="M9" s="13"/>
      <c r="N9" s="13"/>
      <c r="O9" s="13"/>
      <c r="P9" s="13"/>
      <c r="Q9" s="13">
        <v>0</v>
      </c>
    </row>
    <row r="10" spans="1:17" x14ac:dyDescent="0.25">
      <c r="A10" s="8">
        <v>3</v>
      </c>
      <c r="B10" s="9" t="s">
        <v>33</v>
      </c>
      <c r="C10" s="28">
        <v>0.11590701180619939</v>
      </c>
      <c r="D10" s="11">
        <v>1.5283565585531249</v>
      </c>
      <c r="E10" s="10">
        <v>0.76785253899420747</v>
      </c>
      <c r="F10" s="11">
        <v>1.5283565585531249</v>
      </c>
      <c r="H10" s="12">
        <f>+$E$7*100</f>
        <v>54.658369175902209</v>
      </c>
      <c r="I10" s="15">
        <f>+$F$7</f>
        <v>0.29420674346470699</v>
      </c>
      <c r="J10" s="13">
        <v>0</v>
      </c>
      <c r="K10" s="13"/>
      <c r="L10" s="13"/>
      <c r="M10" s="13"/>
      <c r="N10" s="13"/>
      <c r="O10" s="13"/>
      <c r="P10" s="13"/>
      <c r="Q10" s="13">
        <v>0</v>
      </c>
    </row>
    <row r="11" spans="1:17" x14ac:dyDescent="0.25">
      <c r="A11" s="8">
        <v>5</v>
      </c>
      <c r="B11" s="14" t="s">
        <v>36</v>
      </c>
      <c r="C11" s="28">
        <v>0.16360324195563952</v>
      </c>
      <c r="D11" s="11">
        <v>1.7052337306270224</v>
      </c>
      <c r="E11" s="10">
        <v>0.93145578094984693</v>
      </c>
      <c r="F11" s="11">
        <v>1.7052337306270224</v>
      </c>
      <c r="H11" s="12">
        <f>+$E$7*100</f>
        <v>54.658369175902209</v>
      </c>
      <c r="I11" s="13">
        <v>0</v>
      </c>
      <c r="J11" s="29">
        <f>+$F$8</f>
        <v>0.74573141784260844</v>
      </c>
      <c r="K11" s="13"/>
      <c r="L11" s="13"/>
      <c r="M11" s="13"/>
      <c r="N11" s="13"/>
      <c r="O11" s="13"/>
      <c r="P11" s="13"/>
      <c r="Q11" s="13">
        <v>0</v>
      </c>
    </row>
    <row r="12" spans="1:17" x14ac:dyDescent="0.25">
      <c r="A12" s="8">
        <v>7</v>
      </c>
      <c r="B12" s="9" t="s">
        <v>38</v>
      </c>
      <c r="C12" s="28">
        <v>4.1371243431308533E-2</v>
      </c>
      <c r="D12" s="11">
        <v>2.8018014608274822</v>
      </c>
      <c r="E12" s="10">
        <v>0.97282702438115543</v>
      </c>
      <c r="F12" s="11">
        <v>2.8018014608274822</v>
      </c>
      <c r="H12" s="12">
        <f>AVERAGE(H11,H13)</f>
        <v>56.217919291204851</v>
      </c>
      <c r="I12" s="13"/>
      <c r="J12" s="29">
        <f>+$F$8</f>
        <v>0.74573141784260844</v>
      </c>
      <c r="K12" s="13"/>
      <c r="L12" s="13"/>
      <c r="M12" s="13"/>
      <c r="N12" s="13"/>
      <c r="O12" s="13"/>
      <c r="P12" s="13"/>
      <c r="Q12" s="13">
        <v>0</v>
      </c>
    </row>
    <row r="13" spans="1:17" x14ac:dyDescent="0.25">
      <c r="A13" s="8">
        <v>6</v>
      </c>
      <c r="B13" s="9" t="s">
        <v>39</v>
      </c>
      <c r="C13" s="28">
        <v>2.22815644238233E-2</v>
      </c>
      <c r="D13" s="11">
        <v>4.995231771330241</v>
      </c>
      <c r="E13" s="10">
        <v>0.99510858880497877</v>
      </c>
      <c r="F13" s="11">
        <v>4.995231771330241</v>
      </c>
      <c r="H13" s="12">
        <f>+$E$8*100</f>
        <v>57.777469406507485</v>
      </c>
      <c r="I13" s="13"/>
      <c r="J13" s="29">
        <f>+$F$8</f>
        <v>0.74573141784260844</v>
      </c>
      <c r="K13" s="13">
        <v>0</v>
      </c>
      <c r="L13" s="13"/>
      <c r="M13" s="13"/>
      <c r="N13" s="13"/>
      <c r="O13" s="13"/>
      <c r="P13" s="13"/>
      <c r="Q13" s="13">
        <v>0</v>
      </c>
    </row>
    <row r="14" spans="1:17" x14ac:dyDescent="0.25">
      <c r="A14" s="8">
        <v>2</v>
      </c>
      <c r="B14" s="9" t="s">
        <v>34</v>
      </c>
      <c r="C14" s="28">
        <v>4.8914111950212995E-3</v>
      </c>
      <c r="D14" s="11">
        <v>5.2228996270582684</v>
      </c>
      <c r="E14" s="10">
        <v>1</v>
      </c>
      <c r="F14" s="11">
        <v>5.2228996270582684</v>
      </c>
      <c r="H14" s="12">
        <f>+$E$8*100</f>
        <v>57.777469406507485</v>
      </c>
      <c r="I14" s="13"/>
      <c r="J14" s="13">
        <v>0</v>
      </c>
      <c r="K14" s="20">
        <f>+$F$9</f>
        <v>1.4431459149644039</v>
      </c>
      <c r="L14" s="13"/>
      <c r="M14" s="13"/>
      <c r="N14" s="13"/>
      <c r="O14" s="13"/>
      <c r="P14" s="13"/>
      <c r="Q14" s="13">
        <v>0</v>
      </c>
    </row>
    <row r="15" spans="1:17" x14ac:dyDescent="0.25">
      <c r="B15" s="16"/>
      <c r="C15" s="18"/>
      <c r="D15" s="18"/>
      <c r="E15" s="19"/>
      <c r="F15" s="19"/>
      <c r="H15" s="12">
        <f>AVERAGE(H14,H16)</f>
        <v>61.486011062654143</v>
      </c>
      <c r="I15" s="13"/>
      <c r="J15" s="13"/>
      <c r="K15" s="20">
        <f>+$F$9</f>
        <v>1.4431459149644039</v>
      </c>
      <c r="L15" s="13"/>
      <c r="M15" s="13"/>
      <c r="N15" s="13"/>
      <c r="O15" s="13"/>
      <c r="P15" s="13"/>
      <c r="Q15" s="13">
        <v>0</v>
      </c>
    </row>
    <row r="16" spans="1:17" x14ac:dyDescent="0.25">
      <c r="H16" s="12">
        <f>+$E$9*100</f>
        <v>65.194552718800807</v>
      </c>
      <c r="I16" s="13"/>
      <c r="J16" s="13"/>
      <c r="K16" s="20">
        <f>+$F$9</f>
        <v>1.4431459149644039</v>
      </c>
      <c r="L16" s="13">
        <v>0</v>
      </c>
      <c r="M16" s="13"/>
      <c r="N16" s="13"/>
      <c r="O16" s="13"/>
      <c r="P16" s="13"/>
      <c r="Q16" s="13">
        <v>0</v>
      </c>
    </row>
    <row r="17" spans="1:17" x14ac:dyDescent="0.25">
      <c r="A17" s="31"/>
      <c r="B17" s="26"/>
      <c r="H17" s="12">
        <f>+$E$9*100</f>
        <v>65.194552718800807</v>
      </c>
      <c r="I17" s="13"/>
      <c r="J17" s="13"/>
      <c r="K17" s="13">
        <v>0</v>
      </c>
      <c r="L17" s="21">
        <f>+$F$10</f>
        <v>1.5283565585531249</v>
      </c>
      <c r="M17" s="13"/>
      <c r="N17" s="13"/>
      <c r="O17" s="13"/>
      <c r="P17" s="13"/>
      <c r="Q17" s="13">
        <v>0</v>
      </c>
    </row>
    <row r="18" spans="1:17" x14ac:dyDescent="0.25">
      <c r="H18" s="12">
        <f>AVERAGE(H17,H19)</f>
        <v>70.989903309110787</v>
      </c>
      <c r="I18" s="13"/>
      <c r="J18" s="13"/>
      <c r="K18" s="13"/>
      <c r="L18" s="21">
        <f>+$F$10</f>
        <v>1.5283565585531249</v>
      </c>
      <c r="M18" s="13"/>
      <c r="N18" s="13"/>
      <c r="O18" s="13"/>
      <c r="P18" s="13"/>
      <c r="Q18" s="13">
        <v>0</v>
      </c>
    </row>
    <row r="19" spans="1:17" x14ac:dyDescent="0.25">
      <c r="H19" s="12">
        <f>+$E$10*100</f>
        <v>76.785253899420752</v>
      </c>
      <c r="I19" s="13"/>
      <c r="J19" s="13"/>
      <c r="K19" s="13"/>
      <c r="L19" s="21">
        <f>+$F$10</f>
        <v>1.5283565585531249</v>
      </c>
      <c r="M19" s="13">
        <v>0</v>
      </c>
      <c r="N19" s="13"/>
      <c r="O19" s="13"/>
      <c r="P19" s="13"/>
      <c r="Q19" s="13">
        <v>0</v>
      </c>
    </row>
    <row r="20" spans="1:17" x14ac:dyDescent="0.25">
      <c r="H20" s="12">
        <f>+$E$10*100</f>
        <v>76.785253899420752</v>
      </c>
      <c r="I20" s="13"/>
      <c r="J20" s="13"/>
      <c r="K20" s="13"/>
      <c r="L20" s="13">
        <v>0</v>
      </c>
      <c r="M20" s="21">
        <f>+$F$11</f>
        <v>1.7052337306270224</v>
      </c>
      <c r="N20" s="13"/>
      <c r="O20" s="13"/>
      <c r="P20" s="13"/>
      <c r="Q20" s="13">
        <v>0</v>
      </c>
    </row>
    <row r="21" spans="1:17" x14ac:dyDescent="0.25">
      <c r="H21" s="12">
        <f>AVERAGE(H20,H22)</f>
        <v>84.965415997202726</v>
      </c>
      <c r="I21" s="13"/>
      <c r="J21" s="13"/>
      <c r="K21" s="13"/>
      <c r="L21" s="13"/>
      <c r="M21" s="21">
        <f>+$F$11</f>
        <v>1.7052337306270224</v>
      </c>
      <c r="N21" s="13"/>
      <c r="O21" s="13"/>
      <c r="P21" s="13"/>
      <c r="Q21" s="13">
        <v>0</v>
      </c>
    </row>
    <row r="22" spans="1:17" x14ac:dyDescent="0.25">
      <c r="H22" s="12">
        <f>+$E$11*100</f>
        <v>93.1455780949847</v>
      </c>
      <c r="I22" s="13"/>
      <c r="J22" s="13"/>
      <c r="K22" s="13"/>
      <c r="L22" s="13"/>
      <c r="M22" s="21">
        <f>+$F$11</f>
        <v>1.7052337306270224</v>
      </c>
      <c r="N22" s="13">
        <v>0</v>
      </c>
      <c r="O22" s="13"/>
      <c r="P22" s="13"/>
      <c r="Q22" s="13">
        <v>0</v>
      </c>
    </row>
    <row r="23" spans="1:17" x14ac:dyDescent="0.25">
      <c r="H23" s="12">
        <f>+$E$11*100</f>
        <v>93.1455780949847</v>
      </c>
      <c r="I23" s="13"/>
      <c r="J23" s="13"/>
      <c r="K23" s="13"/>
      <c r="L23" s="13"/>
      <c r="M23" s="13">
        <v>0</v>
      </c>
      <c r="N23" s="21">
        <f>+$F$12</f>
        <v>2.8018014608274822</v>
      </c>
      <c r="O23" s="13"/>
      <c r="P23" s="13"/>
      <c r="Q23" s="13">
        <v>0</v>
      </c>
    </row>
    <row r="24" spans="1:17" x14ac:dyDescent="0.25">
      <c r="H24" s="12">
        <f>AVERAGE(H23,H25)</f>
        <v>95.214140266550118</v>
      </c>
      <c r="I24" s="13"/>
      <c r="J24" s="13"/>
      <c r="K24" s="13"/>
      <c r="L24" s="13"/>
      <c r="M24" s="13"/>
      <c r="N24" s="21">
        <f>+$F$12</f>
        <v>2.8018014608274822</v>
      </c>
      <c r="O24" s="13"/>
      <c r="P24" s="13"/>
      <c r="Q24" s="13">
        <v>0</v>
      </c>
    </row>
    <row r="25" spans="1:17" x14ac:dyDescent="0.25">
      <c r="H25" s="12">
        <f>+$E$12*100</f>
        <v>97.282702438115535</v>
      </c>
      <c r="I25" s="13"/>
      <c r="J25" s="13"/>
      <c r="K25" s="13"/>
      <c r="L25" s="13"/>
      <c r="M25" s="13"/>
      <c r="N25" s="21">
        <f>+$F$12</f>
        <v>2.8018014608274822</v>
      </c>
      <c r="O25" s="13">
        <v>0</v>
      </c>
      <c r="P25" s="13"/>
      <c r="Q25" s="13">
        <v>0</v>
      </c>
    </row>
    <row r="26" spans="1:17" x14ac:dyDescent="0.25">
      <c r="H26" s="12">
        <f>+$E$12*100</f>
        <v>97.282702438115535</v>
      </c>
      <c r="I26" s="13"/>
      <c r="J26" s="13"/>
      <c r="K26" s="13"/>
      <c r="L26" s="13"/>
      <c r="M26" s="13"/>
      <c r="N26" s="13">
        <v>0</v>
      </c>
      <c r="O26" s="21">
        <f>+$F$13</f>
        <v>4.995231771330241</v>
      </c>
      <c r="P26" s="13"/>
      <c r="Q26" s="13">
        <v>0</v>
      </c>
    </row>
    <row r="27" spans="1:17" x14ac:dyDescent="0.25">
      <c r="H27" s="12">
        <f>AVERAGE(H26,H28)</f>
        <v>98.3967806593067</v>
      </c>
      <c r="I27" s="13"/>
      <c r="J27" s="13"/>
      <c r="K27" s="13"/>
      <c r="L27" s="13"/>
      <c r="M27" s="13"/>
      <c r="N27" s="13"/>
      <c r="O27" s="21">
        <f>+$F$13</f>
        <v>4.995231771330241</v>
      </c>
      <c r="P27" s="13"/>
      <c r="Q27" s="13">
        <v>0</v>
      </c>
    </row>
    <row r="28" spans="1:17" x14ac:dyDescent="0.25">
      <c r="H28" s="12">
        <f>+$E$13*100</f>
        <v>99.510858880497878</v>
      </c>
      <c r="I28" s="13"/>
      <c r="J28" s="13"/>
      <c r="K28" s="13"/>
      <c r="L28" s="13"/>
      <c r="M28" s="13"/>
      <c r="N28" s="13"/>
      <c r="O28" s="21">
        <f>+$F$13</f>
        <v>4.995231771330241</v>
      </c>
      <c r="P28" s="13">
        <v>0</v>
      </c>
      <c r="Q28" s="13">
        <v>0</v>
      </c>
    </row>
    <row r="29" spans="1:17" x14ac:dyDescent="0.25">
      <c r="H29" s="12">
        <f>+$E$13*100</f>
        <v>99.510858880497878</v>
      </c>
      <c r="I29" s="13"/>
      <c r="J29" s="13"/>
      <c r="K29" s="13"/>
      <c r="L29" s="13"/>
      <c r="M29" s="13"/>
      <c r="N29" s="13"/>
      <c r="O29" s="13">
        <v>0</v>
      </c>
      <c r="P29" s="21">
        <f>+$F$14</f>
        <v>5.2228996270582684</v>
      </c>
      <c r="Q29" s="13">
        <v>0</v>
      </c>
    </row>
    <row r="30" spans="1:17" x14ac:dyDescent="0.25">
      <c r="H30" s="12">
        <f>AVERAGE(H29,H31)</f>
        <v>99.755429440248946</v>
      </c>
      <c r="I30" s="13"/>
      <c r="J30" s="13"/>
      <c r="K30" s="13"/>
      <c r="L30" s="13"/>
      <c r="M30" s="13"/>
      <c r="N30" s="13"/>
      <c r="O30" s="13"/>
      <c r="P30" s="21">
        <f>+$F$14</f>
        <v>5.2228996270582684</v>
      </c>
      <c r="Q30" s="13">
        <v>0</v>
      </c>
    </row>
    <row r="31" spans="1:17" x14ac:dyDescent="0.25">
      <c r="H31" s="12">
        <f>+$E$14*100</f>
        <v>100</v>
      </c>
      <c r="I31" s="13"/>
      <c r="J31" s="13"/>
      <c r="K31" s="13"/>
      <c r="L31" s="13"/>
      <c r="M31" s="13"/>
      <c r="N31" s="13"/>
      <c r="O31" s="13"/>
      <c r="P31" s="21">
        <f>+$F$14</f>
        <v>5.2228996270582684</v>
      </c>
      <c r="Q31" s="13">
        <v>0</v>
      </c>
    </row>
    <row r="32" spans="1:17" x14ac:dyDescent="0.25">
      <c r="H32" s="12">
        <f>+$E$14*100</f>
        <v>100</v>
      </c>
      <c r="I32" s="13"/>
      <c r="J32" s="13"/>
      <c r="K32" s="13"/>
      <c r="L32" s="13"/>
      <c r="M32" s="13"/>
      <c r="N32" s="13"/>
      <c r="O32" s="13"/>
      <c r="P32" s="13">
        <v>0</v>
      </c>
      <c r="Q32"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77</v>
      </c>
      <c r="K6" s="4" t="s">
        <v>33</v>
      </c>
      <c r="L6" s="4" t="s">
        <v>74</v>
      </c>
      <c r="M6" s="7" t="s">
        <v>76</v>
      </c>
      <c r="N6" s="4" t="s">
        <v>75</v>
      </c>
      <c r="O6" s="7" t="s">
        <v>73</v>
      </c>
      <c r="P6" s="4"/>
    </row>
    <row r="7" spans="1:16" x14ac:dyDescent="0.25">
      <c r="A7" s="8">
        <v>1</v>
      </c>
      <c r="B7" s="51" t="s">
        <v>7</v>
      </c>
      <c r="C7" s="10">
        <v>0.47331840063467562</v>
      </c>
      <c r="D7" s="11">
        <v>0.3039806533305715</v>
      </c>
      <c r="E7" s="52">
        <f>+C7</f>
        <v>0.47331840063467562</v>
      </c>
      <c r="F7" s="53">
        <f>+D7</f>
        <v>0.3039806533305715</v>
      </c>
      <c r="G7" s="62"/>
      <c r="H7" s="12">
        <v>0</v>
      </c>
      <c r="I7" s="13">
        <v>0</v>
      </c>
      <c r="J7" s="13"/>
      <c r="K7" s="13"/>
      <c r="L7" s="13"/>
      <c r="M7" s="13"/>
      <c r="N7" s="13"/>
      <c r="O7" s="13"/>
      <c r="P7" s="13">
        <v>0</v>
      </c>
    </row>
    <row r="8" spans="1:16" x14ac:dyDescent="0.25">
      <c r="A8" s="8">
        <v>4</v>
      </c>
      <c r="B8" s="51" t="s">
        <v>77</v>
      </c>
      <c r="C8" s="10">
        <v>0.10529923963963186</v>
      </c>
      <c r="D8" s="11">
        <v>0.70664298670873693</v>
      </c>
      <c r="E8" s="52">
        <f t="shared" ref="E8:E13" si="0">+E7+C8</f>
        <v>0.57861764027430751</v>
      </c>
      <c r="F8" s="53">
        <f t="shared" ref="F8:F13" si="1">+D8</f>
        <v>0.70664298670873693</v>
      </c>
      <c r="G8" s="62"/>
      <c r="H8" s="12">
        <v>0</v>
      </c>
      <c r="I8" s="15">
        <f>+$F$7</f>
        <v>0.3039806533305715</v>
      </c>
      <c r="J8" s="13"/>
      <c r="K8" s="13"/>
      <c r="L8" s="13"/>
      <c r="M8" s="13"/>
      <c r="N8" s="13"/>
      <c r="O8" s="13"/>
      <c r="P8" s="13">
        <v>0</v>
      </c>
    </row>
    <row r="9" spans="1:16" x14ac:dyDescent="0.25">
      <c r="A9" s="8">
        <v>3</v>
      </c>
      <c r="B9" s="51" t="s">
        <v>33</v>
      </c>
      <c r="C9" s="10">
        <v>0.12056465434539375</v>
      </c>
      <c r="D9" s="11">
        <v>1.2461853937391734</v>
      </c>
      <c r="E9" s="52">
        <f t="shared" si="0"/>
        <v>0.69918229461970127</v>
      </c>
      <c r="F9" s="53">
        <f t="shared" si="1"/>
        <v>1.2461853937391734</v>
      </c>
      <c r="G9" s="62"/>
      <c r="H9" s="12">
        <f>AVERAGE(H8,H10)</f>
        <v>23.66592003173378</v>
      </c>
      <c r="I9" s="15">
        <f>+$F$7</f>
        <v>0.3039806533305715</v>
      </c>
      <c r="J9" s="13"/>
      <c r="K9" s="13"/>
      <c r="L9" s="13"/>
      <c r="M9" s="13"/>
      <c r="N9" s="13"/>
      <c r="O9" s="13"/>
      <c r="P9" s="13">
        <v>0</v>
      </c>
    </row>
    <row r="10" spans="1:16" x14ac:dyDescent="0.25">
      <c r="A10" s="8">
        <v>5</v>
      </c>
      <c r="B10" s="51" t="s">
        <v>74</v>
      </c>
      <c r="C10" s="10">
        <v>0.11707221375461078</v>
      </c>
      <c r="D10" s="11">
        <v>1.4305858456803364</v>
      </c>
      <c r="E10" s="52">
        <f t="shared" si="0"/>
        <v>0.81625450837431202</v>
      </c>
      <c r="F10" s="53">
        <f t="shared" si="1"/>
        <v>1.4305858456803364</v>
      </c>
      <c r="G10" s="62"/>
      <c r="H10" s="12">
        <f>+$E$7*100</f>
        <v>47.33184006346756</v>
      </c>
      <c r="I10" s="15">
        <f>+$F$7</f>
        <v>0.3039806533305715</v>
      </c>
      <c r="J10" s="13">
        <v>0</v>
      </c>
      <c r="K10" s="13"/>
      <c r="L10" s="13"/>
      <c r="M10" s="13"/>
      <c r="N10" s="13"/>
      <c r="O10" s="13"/>
      <c r="P10" s="13">
        <v>0</v>
      </c>
    </row>
    <row r="11" spans="1:16" x14ac:dyDescent="0.25">
      <c r="A11" s="8">
        <v>6</v>
      </c>
      <c r="B11" s="54" t="s">
        <v>76</v>
      </c>
      <c r="C11" s="10">
        <v>5.2242168417557924E-2</v>
      </c>
      <c r="D11" s="11">
        <v>1.8395403208998005</v>
      </c>
      <c r="E11" s="52">
        <f t="shared" si="0"/>
        <v>0.86849667679186993</v>
      </c>
      <c r="F11" s="53">
        <f t="shared" si="1"/>
        <v>1.8395403208998005</v>
      </c>
      <c r="G11" s="62"/>
      <c r="H11" s="12">
        <f>+$E$7*100</f>
        <v>47.33184006346756</v>
      </c>
      <c r="I11" s="13">
        <v>0</v>
      </c>
      <c r="J11" s="29">
        <f>+$F$8</f>
        <v>0.70664298670873693</v>
      </c>
      <c r="K11" s="13"/>
      <c r="L11" s="13"/>
      <c r="M11" s="13"/>
      <c r="N11" s="13"/>
      <c r="O11" s="13"/>
      <c r="P11" s="13">
        <v>0</v>
      </c>
    </row>
    <row r="12" spans="1:16" x14ac:dyDescent="0.25">
      <c r="A12" s="8">
        <v>7</v>
      </c>
      <c r="B12" s="51" t="s">
        <v>75</v>
      </c>
      <c r="C12" s="10">
        <v>0.11994808767319379</v>
      </c>
      <c r="D12" s="11">
        <v>2.7443061641564022</v>
      </c>
      <c r="E12" s="52">
        <f t="shared" si="0"/>
        <v>0.98844476446506369</v>
      </c>
      <c r="F12" s="53">
        <f t="shared" si="1"/>
        <v>2.7443061641564022</v>
      </c>
      <c r="G12" s="62"/>
      <c r="H12" s="12">
        <f>AVERAGE(H11,H13)</f>
        <v>52.596802045449152</v>
      </c>
      <c r="I12" s="13"/>
      <c r="J12" s="29">
        <f>+$F$8</f>
        <v>0.70664298670873693</v>
      </c>
      <c r="K12" s="13"/>
      <c r="L12" s="13"/>
      <c r="M12" s="13"/>
      <c r="N12" s="13"/>
      <c r="O12" s="13"/>
      <c r="P12" s="13">
        <v>0</v>
      </c>
    </row>
    <row r="13" spans="1:16" x14ac:dyDescent="0.25">
      <c r="A13" s="8">
        <v>2</v>
      </c>
      <c r="B13" s="51" t="s">
        <v>73</v>
      </c>
      <c r="C13" s="10">
        <v>1.1555235534936264E-2</v>
      </c>
      <c r="D13" s="11">
        <v>3.3498044436781047</v>
      </c>
      <c r="E13" s="52">
        <f t="shared" si="0"/>
        <v>1</v>
      </c>
      <c r="F13" s="53">
        <f t="shared" si="1"/>
        <v>3.3498044436781047</v>
      </c>
      <c r="G13" s="62"/>
      <c r="H13" s="12">
        <f>+$E$8*100</f>
        <v>57.861764027430752</v>
      </c>
      <c r="I13" s="13"/>
      <c r="J13" s="29">
        <f>+$F$8</f>
        <v>0.70664298670873693</v>
      </c>
      <c r="K13" s="13">
        <v>0</v>
      </c>
      <c r="L13" s="13"/>
      <c r="M13" s="13"/>
      <c r="N13" s="13"/>
      <c r="O13" s="13"/>
      <c r="P13" s="13">
        <v>0</v>
      </c>
    </row>
    <row r="14" spans="1:16" x14ac:dyDescent="0.25">
      <c r="A14" s="8"/>
      <c r="B14" s="9"/>
      <c r="C14" s="10">
        <v>1</v>
      </c>
      <c r="D14" s="11"/>
      <c r="E14" s="10"/>
      <c r="F14" s="11"/>
      <c r="H14" s="12">
        <f>+$E$8*100</f>
        <v>57.861764027430752</v>
      </c>
      <c r="I14" s="13"/>
      <c r="J14" s="13">
        <v>0</v>
      </c>
      <c r="K14" s="20">
        <f>+$F$9</f>
        <v>1.2461853937391734</v>
      </c>
      <c r="L14" s="13"/>
      <c r="M14" s="13"/>
      <c r="N14" s="13"/>
      <c r="O14" s="13"/>
      <c r="P14" s="13">
        <v>0</v>
      </c>
    </row>
    <row r="15" spans="1:16" x14ac:dyDescent="0.25">
      <c r="B15" s="16"/>
      <c r="C15" s="18"/>
      <c r="D15" s="18"/>
      <c r="E15" s="19"/>
      <c r="F15" s="19"/>
      <c r="H15" s="12">
        <f>AVERAGE(H14,H16)</f>
        <v>63.88999674470044</v>
      </c>
      <c r="I15" s="13"/>
      <c r="J15" s="13"/>
      <c r="K15" s="20">
        <f>+$F$9</f>
        <v>1.2461853937391734</v>
      </c>
      <c r="L15" s="13"/>
      <c r="M15" s="13"/>
      <c r="N15" s="13"/>
      <c r="O15" s="13"/>
      <c r="P15" s="13">
        <v>0</v>
      </c>
    </row>
    <row r="16" spans="1:16" x14ac:dyDescent="0.25">
      <c r="H16" s="12">
        <f>+$E$9*100</f>
        <v>69.918229461970128</v>
      </c>
      <c r="I16" s="13"/>
      <c r="J16" s="13"/>
      <c r="K16" s="20">
        <f>+$F$9</f>
        <v>1.2461853937391734</v>
      </c>
      <c r="L16" s="13">
        <v>0</v>
      </c>
      <c r="M16" s="13"/>
      <c r="N16" s="13"/>
      <c r="O16" s="13"/>
      <c r="P16" s="13">
        <v>0</v>
      </c>
    </row>
    <row r="17" spans="1:16" x14ac:dyDescent="0.25">
      <c r="A17" s="31"/>
      <c r="B17" s="26"/>
      <c r="H17" s="12">
        <f>+$E$9*100</f>
        <v>69.918229461970128</v>
      </c>
      <c r="I17" s="13"/>
      <c r="J17" s="13"/>
      <c r="K17" s="13">
        <v>0</v>
      </c>
      <c r="L17" s="21">
        <f>+$F$10</f>
        <v>1.4305858456803364</v>
      </c>
      <c r="M17" s="13"/>
      <c r="N17" s="13"/>
      <c r="O17" s="13"/>
      <c r="P17" s="13">
        <v>0</v>
      </c>
    </row>
    <row r="18" spans="1:16" x14ac:dyDescent="0.25">
      <c r="H18" s="12">
        <f>AVERAGE(H17,H19)</f>
        <v>75.771840149700665</v>
      </c>
      <c r="I18" s="13"/>
      <c r="J18" s="13"/>
      <c r="K18" s="13"/>
      <c r="L18" s="21">
        <f>+$F$10</f>
        <v>1.4305858456803364</v>
      </c>
      <c r="M18" s="13"/>
      <c r="N18" s="13"/>
      <c r="O18" s="13"/>
      <c r="P18" s="13">
        <v>0</v>
      </c>
    </row>
    <row r="19" spans="1:16" x14ac:dyDescent="0.25">
      <c r="H19" s="12">
        <f>+$E$10*100</f>
        <v>81.625450837431202</v>
      </c>
      <c r="I19" s="13"/>
      <c r="J19" s="13"/>
      <c r="K19" s="13"/>
      <c r="L19" s="21">
        <f>+$F$10</f>
        <v>1.4305858456803364</v>
      </c>
      <c r="M19" s="13">
        <v>0</v>
      </c>
      <c r="N19" s="13"/>
      <c r="O19" s="13"/>
      <c r="P19" s="13">
        <v>0</v>
      </c>
    </row>
    <row r="20" spans="1:16" x14ac:dyDescent="0.25">
      <c r="H20" s="12">
        <f>+$E$10*100</f>
        <v>81.625450837431202</v>
      </c>
      <c r="I20" s="13"/>
      <c r="J20" s="13"/>
      <c r="K20" s="13"/>
      <c r="L20" s="13">
        <v>0</v>
      </c>
      <c r="M20" s="21">
        <f>+$F$11</f>
        <v>1.8395403208998005</v>
      </c>
      <c r="N20" s="13"/>
      <c r="O20" s="13"/>
      <c r="P20" s="13">
        <v>0</v>
      </c>
    </row>
    <row r="21" spans="1:16" x14ac:dyDescent="0.25">
      <c r="H21" s="12">
        <f>AVERAGE(H20,H22)</f>
        <v>84.237559258309091</v>
      </c>
      <c r="I21" s="13"/>
      <c r="J21" s="13"/>
      <c r="K21" s="13"/>
      <c r="L21" s="13"/>
      <c r="M21" s="21">
        <f>+$F$11</f>
        <v>1.8395403208998005</v>
      </c>
      <c r="N21" s="13"/>
      <c r="O21" s="13"/>
      <c r="P21" s="13">
        <v>0</v>
      </c>
    </row>
    <row r="22" spans="1:16" x14ac:dyDescent="0.25">
      <c r="H22" s="12">
        <f>+$E$11*100</f>
        <v>86.849667679186993</v>
      </c>
      <c r="I22" s="13"/>
      <c r="J22" s="13"/>
      <c r="K22" s="13"/>
      <c r="L22" s="13"/>
      <c r="M22" s="21">
        <f>+$F$11</f>
        <v>1.8395403208998005</v>
      </c>
      <c r="N22" s="13">
        <v>0</v>
      </c>
      <c r="O22" s="13"/>
      <c r="P22" s="13">
        <v>0</v>
      </c>
    </row>
    <row r="23" spans="1:16" x14ac:dyDescent="0.25">
      <c r="H23" s="12">
        <f>+$E$11*100</f>
        <v>86.849667679186993</v>
      </c>
      <c r="I23" s="13"/>
      <c r="J23" s="13"/>
      <c r="K23" s="13"/>
      <c r="L23" s="13"/>
      <c r="M23" s="13">
        <v>0</v>
      </c>
      <c r="N23" s="21">
        <f>+$F$12</f>
        <v>2.7443061641564022</v>
      </c>
      <c r="O23" s="13"/>
      <c r="P23" s="13">
        <v>0</v>
      </c>
    </row>
    <row r="24" spans="1:16" x14ac:dyDescent="0.25">
      <c r="H24" s="12">
        <f>AVERAGE(H23,H25)</f>
        <v>92.847072062846678</v>
      </c>
      <c r="I24" s="13"/>
      <c r="J24" s="13"/>
      <c r="K24" s="13"/>
      <c r="L24" s="13"/>
      <c r="M24" s="13"/>
      <c r="N24" s="21">
        <f>+$F$12</f>
        <v>2.7443061641564022</v>
      </c>
      <c r="O24" s="13"/>
      <c r="P24" s="13">
        <v>0</v>
      </c>
    </row>
    <row r="25" spans="1:16" x14ac:dyDescent="0.25">
      <c r="H25" s="12">
        <f>+$E$12*100</f>
        <v>98.844476446506363</v>
      </c>
      <c r="I25" s="13"/>
      <c r="J25" s="13"/>
      <c r="K25" s="13"/>
      <c r="L25" s="13"/>
      <c r="M25" s="13"/>
      <c r="N25" s="21">
        <f>+$F$12</f>
        <v>2.7443061641564022</v>
      </c>
      <c r="O25" s="13">
        <v>0</v>
      </c>
      <c r="P25" s="13">
        <v>0</v>
      </c>
    </row>
    <row r="26" spans="1:16" x14ac:dyDescent="0.25">
      <c r="H26" s="12">
        <f>+$E$12*100</f>
        <v>98.844476446506363</v>
      </c>
      <c r="I26" s="13"/>
      <c r="J26" s="13"/>
      <c r="K26" s="13"/>
      <c r="L26" s="13"/>
      <c r="M26" s="13"/>
      <c r="N26" s="13">
        <v>0</v>
      </c>
      <c r="O26" s="21">
        <f>+$F$13</f>
        <v>3.3498044436781047</v>
      </c>
      <c r="P26" s="13">
        <v>0</v>
      </c>
    </row>
    <row r="27" spans="1:16" x14ac:dyDescent="0.25">
      <c r="H27" s="12">
        <f>AVERAGE(H26,H28)</f>
        <v>99.422238223253174</v>
      </c>
      <c r="I27" s="13"/>
      <c r="J27" s="13"/>
      <c r="K27" s="13"/>
      <c r="L27" s="13"/>
      <c r="M27" s="13"/>
      <c r="N27" s="13"/>
      <c r="O27" s="21">
        <f>+$F$13</f>
        <v>3.3498044436781047</v>
      </c>
      <c r="P27" s="13">
        <v>0</v>
      </c>
    </row>
    <row r="28" spans="1:16" x14ac:dyDescent="0.25">
      <c r="H28" s="12">
        <f>+$E$13*100</f>
        <v>100</v>
      </c>
      <c r="I28" s="13"/>
      <c r="J28" s="13"/>
      <c r="K28" s="13"/>
      <c r="L28" s="13"/>
      <c r="M28" s="13"/>
      <c r="N28" s="13"/>
      <c r="O28" s="21">
        <f>+$F$13</f>
        <v>3.3498044436781047</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4" spans="1:17" s="98" customFormat="1" ht="14.4" x14ac:dyDescent="0.3">
      <c r="A4" s="93" t="s">
        <v>68</v>
      </c>
      <c r="B4" s="97"/>
      <c r="C4" s="101"/>
      <c r="D4" s="101"/>
      <c r="E4" s="101"/>
      <c r="F4" s="101"/>
    </row>
    <row r="5" spans="1:17" x14ac:dyDescent="0.25">
      <c r="A5" s="38"/>
      <c r="B5" s="2"/>
      <c r="C5" s="38"/>
      <c r="D5" s="50" t="s">
        <v>83</v>
      </c>
      <c r="E5" s="38"/>
      <c r="F5" s="38"/>
    </row>
    <row r="6" spans="1:17" ht="48" x14ac:dyDescent="0.25">
      <c r="A6" s="4" t="s">
        <v>2</v>
      </c>
      <c r="B6" s="5" t="s">
        <v>3</v>
      </c>
      <c r="C6" s="6" t="s">
        <v>30</v>
      </c>
      <c r="D6" s="6" t="s">
        <v>31</v>
      </c>
      <c r="E6" s="6" t="s">
        <v>32</v>
      </c>
      <c r="F6" s="6" t="s">
        <v>31</v>
      </c>
      <c r="H6" s="4"/>
      <c r="I6" s="4" t="s">
        <v>7</v>
      </c>
      <c r="J6" s="7" t="s">
        <v>35</v>
      </c>
      <c r="K6" s="4" t="s">
        <v>34</v>
      </c>
      <c r="L6" s="4" t="s">
        <v>33</v>
      </c>
      <c r="M6" s="7" t="s">
        <v>36</v>
      </c>
      <c r="N6" s="4" t="s">
        <v>38</v>
      </c>
      <c r="O6" s="7" t="s">
        <v>37</v>
      </c>
      <c r="P6" s="7" t="s">
        <v>39</v>
      </c>
      <c r="Q6" s="4" t="s">
        <v>40</v>
      </c>
    </row>
    <row r="7" spans="1:17" x14ac:dyDescent="0.25">
      <c r="A7" s="8">
        <v>1</v>
      </c>
      <c r="B7" s="9" t="s">
        <v>7</v>
      </c>
      <c r="C7" s="28">
        <v>0.48305105911225815</v>
      </c>
      <c r="D7" s="11">
        <v>0.49353006276458145</v>
      </c>
      <c r="E7" s="10">
        <v>0.48305105911225815</v>
      </c>
      <c r="F7" s="11">
        <v>0.49353006276458145</v>
      </c>
      <c r="H7" s="12">
        <v>0</v>
      </c>
      <c r="I7" s="13">
        <v>0</v>
      </c>
      <c r="J7" s="13"/>
      <c r="K7" s="13"/>
      <c r="L7" s="13"/>
      <c r="M7" s="13"/>
      <c r="N7" s="13"/>
      <c r="O7" s="13"/>
      <c r="P7" s="13"/>
      <c r="Q7" s="13">
        <v>0</v>
      </c>
    </row>
    <row r="8" spans="1:17" x14ac:dyDescent="0.25">
      <c r="A8" s="8">
        <v>8</v>
      </c>
      <c r="B8" s="9" t="s">
        <v>35</v>
      </c>
      <c r="C8" s="28">
        <v>8.1786352125049325E-2</v>
      </c>
      <c r="D8" s="11">
        <v>0.55035438446689344</v>
      </c>
      <c r="E8" s="10">
        <v>0.56483741123730746</v>
      </c>
      <c r="F8" s="11">
        <v>0.55035438446689344</v>
      </c>
      <c r="H8" s="12">
        <v>0</v>
      </c>
      <c r="I8" s="15">
        <f>+$F$7</f>
        <v>0.49353006276458145</v>
      </c>
      <c r="J8" s="13"/>
      <c r="K8" s="13"/>
      <c r="L8" s="13"/>
      <c r="M8" s="13"/>
      <c r="N8" s="13"/>
      <c r="O8" s="13"/>
      <c r="P8" s="13"/>
      <c r="Q8" s="13">
        <v>0</v>
      </c>
    </row>
    <row r="9" spans="1:17" x14ac:dyDescent="0.25">
      <c r="A9" s="8">
        <v>2</v>
      </c>
      <c r="B9" s="9" t="s">
        <v>34</v>
      </c>
      <c r="C9" s="28">
        <v>6.0769077884685373E-3</v>
      </c>
      <c r="D9" s="11">
        <v>0.92880328389705835</v>
      </c>
      <c r="E9" s="10">
        <v>0.57091431902577605</v>
      </c>
      <c r="F9" s="11">
        <v>0.92880328389705835</v>
      </c>
      <c r="H9" s="12">
        <f>AVERAGE(H8,H10)</f>
        <v>24.152552955612908</v>
      </c>
      <c r="I9" s="15">
        <f>+$F$7</f>
        <v>0.49353006276458145</v>
      </c>
      <c r="J9" s="13"/>
      <c r="K9" s="13"/>
      <c r="L9" s="13"/>
      <c r="M9" s="13"/>
      <c r="N9" s="13"/>
      <c r="O9" s="13"/>
      <c r="P9" s="13"/>
      <c r="Q9" s="13">
        <v>0</v>
      </c>
    </row>
    <row r="10" spans="1:17" x14ac:dyDescent="0.25">
      <c r="A10" s="8">
        <v>3</v>
      </c>
      <c r="B10" s="9" t="s">
        <v>33</v>
      </c>
      <c r="C10" s="28">
        <v>0.12763319825388317</v>
      </c>
      <c r="D10" s="11">
        <v>0.94706524074856446</v>
      </c>
      <c r="E10" s="10">
        <v>0.69854751727965925</v>
      </c>
      <c r="F10" s="11">
        <v>0.94706524074856446</v>
      </c>
      <c r="H10" s="12">
        <f>+$E$7*100</f>
        <v>48.305105911225816</v>
      </c>
      <c r="I10" s="15">
        <f>+$F$7</f>
        <v>0.49353006276458145</v>
      </c>
      <c r="J10" s="13">
        <v>0</v>
      </c>
      <c r="K10" s="13"/>
      <c r="L10" s="13"/>
      <c r="M10" s="13"/>
      <c r="N10" s="13"/>
      <c r="O10" s="13"/>
      <c r="P10" s="13"/>
      <c r="Q10" s="13">
        <v>0</v>
      </c>
    </row>
    <row r="11" spans="1:17" x14ac:dyDescent="0.25">
      <c r="A11" s="8">
        <v>5</v>
      </c>
      <c r="B11" s="14" t="s">
        <v>36</v>
      </c>
      <c r="C11" s="28">
        <v>0.19851763606205794</v>
      </c>
      <c r="D11" s="11">
        <v>1.4239568463116685</v>
      </c>
      <c r="E11" s="10">
        <v>0.89706515334171721</v>
      </c>
      <c r="F11" s="11">
        <v>1.4239568463116685</v>
      </c>
      <c r="H11" s="12">
        <f>+$E$7*100</f>
        <v>48.305105911225816</v>
      </c>
      <c r="I11" s="13">
        <v>0</v>
      </c>
      <c r="J11" s="29">
        <f>+$F$8</f>
        <v>0.55035438446689344</v>
      </c>
      <c r="K11" s="13"/>
      <c r="L11" s="13"/>
      <c r="M11" s="13"/>
      <c r="N11" s="13"/>
      <c r="O11" s="13"/>
      <c r="P11" s="13"/>
      <c r="Q11" s="13">
        <v>0</v>
      </c>
    </row>
    <row r="12" spans="1:17" x14ac:dyDescent="0.25">
      <c r="A12" s="8">
        <v>7</v>
      </c>
      <c r="B12" s="9" t="s">
        <v>38</v>
      </c>
      <c r="C12" s="28">
        <v>6.0583492963165966E-2</v>
      </c>
      <c r="D12" s="11">
        <v>2.4833869620103166</v>
      </c>
      <c r="E12" s="10">
        <v>0.95764864630488322</v>
      </c>
      <c r="F12" s="11">
        <v>2.4833869620103166</v>
      </c>
      <c r="H12" s="12">
        <f>AVERAGE(H11,H13)</f>
        <v>52.39442351747828</v>
      </c>
      <c r="I12" s="13"/>
      <c r="J12" s="29">
        <f>+$F$8</f>
        <v>0.55035438446689344</v>
      </c>
      <c r="K12" s="13"/>
      <c r="L12" s="13"/>
      <c r="M12" s="13"/>
      <c r="N12" s="13"/>
      <c r="O12" s="13"/>
      <c r="P12" s="13"/>
      <c r="Q12" s="13">
        <v>0</v>
      </c>
    </row>
    <row r="13" spans="1:17" x14ac:dyDescent="0.25">
      <c r="A13" s="8">
        <v>4</v>
      </c>
      <c r="B13" s="14" t="s">
        <v>37</v>
      </c>
      <c r="C13" s="28">
        <v>3.0192767097248066E-2</v>
      </c>
      <c r="D13" s="11">
        <v>2.5151933017315335</v>
      </c>
      <c r="E13" s="10">
        <v>0.98784141340213127</v>
      </c>
      <c r="F13" s="11">
        <v>2.5151933017315335</v>
      </c>
      <c r="H13" s="12">
        <f>+$E$8*100</f>
        <v>56.483741123730745</v>
      </c>
      <c r="I13" s="13"/>
      <c r="J13" s="29">
        <f>+$F$8</f>
        <v>0.55035438446689344</v>
      </c>
      <c r="K13" s="13">
        <v>0</v>
      </c>
      <c r="L13" s="13"/>
      <c r="M13" s="13"/>
      <c r="N13" s="13"/>
      <c r="O13" s="13"/>
      <c r="P13" s="13"/>
      <c r="Q13" s="13">
        <v>0</v>
      </c>
    </row>
    <row r="14" spans="1:17" x14ac:dyDescent="0.25">
      <c r="A14" s="8">
        <v>6</v>
      </c>
      <c r="B14" s="9" t="s">
        <v>39</v>
      </c>
      <c r="C14" s="28">
        <v>1.2158586597868861E-2</v>
      </c>
      <c r="D14" s="11">
        <v>6.6614351690414013</v>
      </c>
      <c r="E14" s="10">
        <v>1.0000000000000002</v>
      </c>
      <c r="F14" s="11">
        <v>6.6614351690414013</v>
      </c>
      <c r="H14" s="12">
        <f>+$E$8*100</f>
        <v>56.483741123730745</v>
      </c>
      <c r="I14" s="13"/>
      <c r="J14" s="13">
        <v>0</v>
      </c>
      <c r="K14" s="20">
        <f>+$F$9</f>
        <v>0.92880328389705835</v>
      </c>
      <c r="L14" s="13"/>
      <c r="M14" s="13"/>
      <c r="N14" s="13"/>
      <c r="O14" s="13"/>
      <c r="P14" s="13"/>
      <c r="Q14" s="13">
        <v>0</v>
      </c>
    </row>
    <row r="15" spans="1:17" x14ac:dyDescent="0.25">
      <c r="B15" s="16"/>
      <c r="C15" s="18"/>
      <c r="D15" s="18"/>
      <c r="E15" s="19"/>
      <c r="F15" s="19"/>
      <c r="H15" s="12">
        <f>AVERAGE(H14,H16)</f>
        <v>56.787586513154174</v>
      </c>
      <c r="I15" s="13"/>
      <c r="J15" s="13"/>
      <c r="K15" s="20">
        <f>+$F$9</f>
        <v>0.92880328389705835</v>
      </c>
      <c r="L15" s="13"/>
      <c r="M15" s="13"/>
      <c r="N15" s="13"/>
      <c r="O15" s="13"/>
      <c r="P15" s="13"/>
      <c r="Q15" s="13">
        <v>0</v>
      </c>
    </row>
    <row r="16" spans="1:17" x14ac:dyDescent="0.25">
      <c r="H16" s="12">
        <f>+$E$9*100</f>
        <v>57.091431902577604</v>
      </c>
      <c r="I16" s="13"/>
      <c r="J16" s="13"/>
      <c r="K16" s="20">
        <f>+$F$9</f>
        <v>0.92880328389705835</v>
      </c>
      <c r="L16" s="13">
        <v>0</v>
      </c>
      <c r="M16" s="13"/>
      <c r="N16" s="13"/>
      <c r="O16" s="13"/>
      <c r="P16" s="13"/>
      <c r="Q16" s="13">
        <v>0</v>
      </c>
    </row>
    <row r="17" spans="1:17" x14ac:dyDescent="0.25">
      <c r="A17" s="31"/>
      <c r="B17" s="26"/>
      <c r="H17" s="12">
        <f>+$E$9*100</f>
        <v>57.091431902577604</v>
      </c>
      <c r="I17" s="13"/>
      <c r="J17" s="13"/>
      <c r="K17" s="13">
        <v>0</v>
      </c>
      <c r="L17" s="21">
        <f>+$F$10</f>
        <v>0.94706524074856446</v>
      </c>
      <c r="M17" s="13"/>
      <c r="N17" s="13"/>
      <c r="O17" s="13"/>
      <c r="P17" s="13"/>
      <c r="Q17" s="13">
        <v>0</v>
      </c>
    </row>
    <row r="18" spans="1:17" x14ac:dyDescent="0.25">
      <c r="H18" s="12">
        <f>AVERAGE(H17,H19)</f>
        <v>63.473091815271758</v>
      </c>
      <c r="I18" s="13"/>
      <c r="J18" s="13"/>
      <c r="K18" s="13"/>
      <c r="L18" s="21">
        <f>+$F$10</f>
        <v>0.94706524074856446</v>
      </c>
      <c r="M18" s="13"/>
      <c r="N18" s="13"/>
      <c r="O18" s="13"/>
      <c r="P18" s="13"/>
      <c r="Q18" s="13">
        <v>0</v>
      </c>
    </row>
    <row r="19" spans="1:17" x14ac:dyDescent="0.25">
      <c r="H19" s="12">
        <f>+$E$10*100</f>
        <v>69.854751727965919</v>
      </c>
      <c r="I19" s="13"/>
      <c r="J19" s="13"/>
      <c r="K19" s="13"/>
      <c r="L19" s="21">
        <f>+$F$10</f>
        <v>0.94706524074856446</v>
      </c>
      <c r="M19" s="13">
        <v>0</v>
      </c>
      <c r="N19" s="13"/>
      <c r="O19" s="13"/>
      <c r="P19" s="13"/>
      <c r="Q19" s="13">
        <v>0</v>
      </c>
    </row>
    <row r="20" spans="1:17" x14ac:dyDescent="0.25">
      <c r="H20" s="12">
        <f>+$E$10*100</f>
        <v>69.854751727965919</v>
      </c>
      <c r="I20" s="13"/>
      <c r="J20" s="13"/>
      <c r="K20" s="13"/>
      <c r="L20" s="13">
        <v>0</v>
      </c>
      <c r="M20" s="21">
        <f>+$F$11</f>
        <v>1.4239568463116685</v>
      </c>
      <c r="N20" s="13"/>
      <c r="O20" s="13"/>
      <c r="P20" s="13"/>
      <c r="Q20" s="13">
        <v>0</v>
      </c>
    </row>
    <row r="21" spans="1:17" x14ac:dyDescent="0.25">
      <c r="H21" s="12">
        <f>AVERAGE(H20,H22)</f>
        <v>79.780633531068816</v>
      </c>
      <c r="I21" s="13"/>
      <c r="J21" s="13"/>
      <c r="K21" s="13"/>
      <c r="L21" s="13"/>
      <c r="M21" s="21">
        <f>+$F$11</f>
        <v>1.4239568463116685</v>
      </c>
      <c r="N21" s="13"/>
      <c r="O21" s="13"/>
      <c r="P21" s="13"/>
      <c r="Q21" s="13">
        <v>0</v>
      </c>
    </row>
    <row r="22" spans="1:17" x14ac:dyDescent="0.25">
      <c r="H22" s="12">
        <f>+$E$11*100</f>
        <v>89.706515334171726</v>
      </c>
      <c r="I22" s="13"/>
      <c r="J22" s="13"/>
      <c r="K22" s="13"/>
      <c r="L22" s="13"/>
      <c r="M22" s="21">
        <f>+$F$11</f>
        <v>1.4239568463116685</v>
      </c>
      <c r="N22" s="13">
        <v>0</v>
      </c>
      <c r="O22" s="13"/>
      <c r="P22" s="13"/>
      <c r="Q22" s="13">
        <v>0</v>
      </c>
    </row>
    <row r="23" spans="1:17" x14ac:dyDescent="0.25">
      <c r="H23" s="12">
        <f>+$E$11*100</f>
        <v>89.706515334171726</v>
      </c>
      <c r="I23" s="13"/>
      <c r="J23" s="13"/>
      <c r="K23" s="13"/>
      <c r="L23" s="13"/>
      <c r="M23" s="13">
        <v>0</v>
      </c>
      <c r="N23" s="21">
        <f>+$F$12</f>
        <v>2.4833869620103166</v>
      </c>
      <c r="O23" s="13"/>
      <c r="P23" s="13"/>
      <c r="Q23" s="13">
        <v>0</v>
      </c>
    </row>
    <row r="24" spans="1:17" x14ac:dyDescent="0.25">
      <c r="H24" s="12">
        <f>AVERAGE(H23,H25)</f>
        <v>92.73568998233003</v>
      </c>
      <c r="I24" s="13"/>
      <c r="J24" s="13"/>
      <c r="K24" s="13"/>
      <c r="L24" s="13"/>
      <c r="M24" s="13"/>
      <c r="N24" s="21">
        <f>+$F$12</f>
        <v>2.4833869620103166</v>
      </c>
      <c r="O24" s="13"/>
      <c r="P24" s="13"/>
      <c r="Q24" s="13">
        <v>0</v>
      </c>
    </row>
    <row r="25" spans="1:17" x14ac:dyDescent="0.25">
      <c r="H25" s="12">
        <f>+$E$12*100</f>
        <v>95.764864630488319</v>
      </c>
      <c r="I25" s="13"/>
      <c r="J25" s="13"/>
      <c r="K25" s="13"/>
      <c r="L25" s="13"/>
      <c r="M25" s="13"/>
      <c r="N25" s="21">
        <f>+$F$12</f>
        <v>2.4833869620103166</v>
      </c>
      <c r="O25" s="13">
        <v>0</v>
      </c>
      <c r="P25" s="13"/>
      <c r="Q25" s="13">
        <v>0</v>
      </c>
    </row>
    <row r="26" spans="1:17" x14ac:dyDescent="0.25">
      <c r="H26" s="12">
        <f>+$E$12*100</f>
        <v>95.764864630488319</v>
      </c>
      <c r="I26" s="13"/>
      <c r="J26" s="13"/>
      <c r="K26" s="13"/>
      <c r="L26" s="13"/>
      <c r="M26" s="13"/>
      <c r="N26" s="13">
        <v>0</v>
      </c>
      <c r="O26" s="21">
        <f>+$F$13</f>
        <v>2.5151933017315335</v>
      </c>
      <c r="P26" s="13"/>
      <c r="Q26" s="13">
        <v>0</v>
      </c>
    </row>
    <row r="27" spans="1:17" x14ac:dyDescent="0.25">
      <c r="H27" s="12">
        <f>AVERAGE(H26,H28)</f>
        <v>97.274502985350722</v>
      </c>
      <c r="I27" s="13"/>
      <c r="J27" s="13"/>
      <c r="K27" s="13"/>
      <c r="L27" s="13"/>
      <c r="M27" s="13"/>
      <c r="N27" s="13"/>
      <c r="O27" s="21">
        <f>+$F$13</f>
        <v>2.5151933017315335</v>
      </c>
      <c r="P27" s="13"/>
      <c r="Q27" s="13">
        <v>0</v>
      </c>
    </row>
    <row r="28" spans="1:17" x14ac:dyDescent="0.25">
      <c r="H28" s="12">
        <f>+$E$13*100</f>
        <v>98.784141340213125</v>
      </c>
      <c r="I28" s="13"/>
      <c r="J28" s="13"/>
      <c r="K28" s="13"/>
      <c r="L28" s="13"/>
      <c r="M28" s="13"/>
      <c r="N28" s="13"/>
      <c r="O28" s="21">
        <f>+$F$13</f>
        <v>2.5151933017315335</v>
      </c>
      <c r="P28" s="13">
        <v>0</v>
      </c>
      <c r="Q28" s="13">
        <v>0</v>
      </c>
    </row>
    <row r="29" spans="1:17" x14ac:dyDescent="0.25">
      <c r="H29" s="12">
        <f>+$E$13*100</f>
        <v>98.784141340213125</v>
      </c>
      <c r="I29" s="13"/>
      <c r="J29" s="13"/>
      <c r="K29" s="13"/>
      <c r="L29" s="13"/>
      <c r="M29" s="13"/>
      <c r="N29" s="13"/>
      <c r="O29" s="13">
        <v>0</v>
      </c>
      <c r="P29" s="21">
        <f>+$F$14</f>
        <v>6.6614351690414013</v>
      </c>
      <c r="Q29" s="13">
        <v>0</v>
      </c>
    </row>
    <row r="30" spans="1:17" x14ac:dyDescent="0.25">
      <c r="H30" s="12">
        <f>AVERAGE(H29,H31)</f>
        <v>99.392070670106577</v>
      </c>
      <c r="I30" s="13"/>
      <c r="J30" s="13"/>
      <c r="K30" s="13"/>
      <c r="L30" s="13"/>
      <c r="M30" s="13"/>
      <c r="N30" s="13"/>
      <c r="O30" s="13"/>
      <c r="P30" s="21">
        <f>+$F$14</f>
        <v>6.6614351690414013</v>
      </c>
      <c r="Q30" s="13">
        <v>0</v>
      </c>
    </row>
    <row r="31" spans="1:17" x14ac:dyDescent="0.25">
      <c r="H31" s="12">
        <f>+$E$14*100</f>
        <v>100.00000000000003</v>
      </c>
      <c r="I31" s="13"/>
      <c r="J31" s="13"/>
      <c r="K31" s="13"/>
      <c r="L31" s="13"/>
      <c r="M31" s="13"/>
      <c r="N31" s="13"/>
      <c r="O31" s="13"/>
      <c r="P31" s="21">
        <f>+$F$14</f>
        <v>6.6614351690414013</v>
      </c>
      <c r="Q31" s="13">
        <v>0</v>
      </c>
    </row>
    <row r="32" spans="1:17" x14ac:dyDescent="0.25">
      <c r="H32" s="12">
        <f>+$E$14*100</f>
        <v>100.00000000000003</v>
      </c>
      <c r="I32" s="13"/>
      <c r="J32" s="13"/>
      <c r="K32" s="13"/>
      <c r="L32" s="13"/>
      <c r="M32" s="13"/>
      <c r="N32" s="13"/>
      <c r="O32" s="13"/>
      <c r="P32" s="13">
        <v>0</v>
      </c>
      <c r="Q32"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75</v>
      </c>
      <c r="K6" s="4" t="s">
        <v>77</v>
      </c>
      <c r="L6" s="4" t="s">
        <v>76</v>
      </c>
      <c r="M6" s="7" t="s">
        <v>33</v>
      </c>
      <c r="N6" s="4" t="s">
        <v>73</v>
      </c>
      <c r="O6" s="7" t="s">
        <v>74</v>
      </c>
      <c r="P6" s="4"/>
    </row>
    <row r="7" spans="1:16" x14ac:dyDescent="0.25">
      <c r="A7" s="8">
        <v>1</v>
      </c>
      <c r="B7" s="51" t="s">
        <v>7</v>
      </c>
      <c r="C7" s="10">
        <v>0.65828119014174435</v>
      </c>
      <c r="D7" s="11">
        <v>0.29637214236260656</v>
      </c>
      <c r="E7" s="52">
        <f>+C7</f>
        <v>0.65828119014174435</v>
      </c>
      <c r="F7" s="53">
        <f>+D7</f>
        <v>0.29637214236260656</v>
      </c>
      <c r="G7" s="62"/>
      <c r="H7" s="12">
        <v>0</v>
      </c>
      <c r="I7" s="13">
        <v>0</v>
      </c>
      <c r="J7" s="13"/>
      <c r="K7" s="13"/>
      <c r="L7" s="13"/>
      <c r="M7" s="13"/>
      <c r="N7" s="13"/>
      <c r="O7" s="13"/>
      <c r="P7" s="13">
        <v>0</v>
      </c>
    </row>
    <row r="8" spans="1:16" x14ac:dyDescent="0.25">
      <c r="A8" s="8">
        <v>7</v>
      </c>
      <c r="B8" s="51" t="s">
        <v>75</v>
      </c>
      <c r="C8" s="10">
        <v>0.20980717660579751</v>
      </c>
      <c r="D8" s="11">
        <v>1.7043308359012277</v>
      </c>
      <c r="E8" s="52">
        <f t="shared" ref="E8:E13" si="0">+E7+C8</f>
        <v>0.86808836674754186</v>
      </c>
      <c r="F8" s="53">
        <f t="shared" ref="F8:F13" si="1">+D8</f>
        <v>1.7043308359012277</v>
      </c>
      <c r="G8" s="62"/>
      <c r="H8" s="12">
        <v>0</v>
      </c>
      <c r="I8" s="15">
        <f>+$F$7</f>
        <v>0.29637214236260656</v>
      </c>
      <c r="J8" s="13"/>
      <c r="K8" s="13"/>
      <c r="L8" s="13"/>
      <c r="M8" s="13"/>
      <c r="N8" s="13"/>
      <c r="O8" s="13"/>
      <c r="P8" s="13">
        <v>0</v>
      </c>
    </row>
    <row r="9" spans="1:16" x14ac:dyDescent="0.25">
      <c r="A9" s="8">
        <v>4</v>
      </c>
      <c r="B9" s="51" t="s">
        <v>77</v>
      </c>
      <c r="C9" s="10">
        <v>2.873196271229728E-2</v>
      </c>
      <c r="D9" s="11">
        <v>2.0341104358106299</v>
      </c>
      <c r="E9" s="52">
        <f t="shared" si="0"/>
        <v>0.89682032945983914</v>
      </c>
      <c r="F9" s="53">
        <f t="shared" si="1"/>
        <v>2.0341104358106299</v>
      </c>
      <c r="G9" s="62"/>
      <c r="H9" s="12">
        <f>AVERAGE(H8,H10)</f>
        <v>32.914059507087217</v>
      </c>
      <c r="I9" s="15">
        <f>+$F$7</f>
        <v>0.29637214236260656</v>
      </c>
      <c r="J9" s="13"/>
      <c r="K9" s="13"/>
      <c r="L9" s="13"/>
      <c r="M9" s="13"/>
      <c r="N9" s="13"/>
      <c r="O9" s="13"/>
      <c r="P9" s="13">
        <v>0</v>
      </c>
    </row>
    <row r="10" spans="1:16" x14ac:dyDescent="0.25">
      <c r="A10" s="8">
        <v>6</v>
      </c>
      <c r="B10" s="54" t="s">
        <v>76</v>
      </c>
      <c r="C10" s="10">
        <v>3.6393819435576555E-2</v>
      </c>
      <c r="D10" s="11">
        <v>3.1419298869038141</v>
      </c>
      <c r="E10" s="52">
        <f t="shared" si="0"/>
        <v>0.93321414889541565</v>
      </c>
      <c r="F10" s="53">
        <f t="shared" si="1"/>
        <v>3.1419298869038141</v>
      </c>
      <c r="G10" s="62"/>
      <c r="H10" s="12">
        <f>+$E$7*100</f>
        <v>65.828119014174433</v>
      </c>
      <c r="I10" s="15">
        <f>+$F$7</f>
        <v>0.29637214236260656</v>
      </c>
      <c r="J10" s="13">
        <v>0</v>
      </c>
      <c r="K10" s="13"/>
      <c r="L10" s="13"/>
      <c r="M10" s="13"/>
      <c r="N10" s="13"/>
      <c r="O10" s="13"/>
      <c r="P10" s="13">
        <v>0</v>
      </c>
    </row>
    <row r="11" spans="1:16" x14ac:dyDescent="0.25">
      <c r="A11" s="8">
        <v>3</v>
      </c>
      <c r="B11" s="51" t="s">
        <v>33</v>
      </c>
      <c r="C11" s="10">
        <v>3.549993615119397E-2</v>
      </c>
      <c r="D11" s="11">
        <v>3.6128009654292126</v>
      </c>
      <c r="E11" s="52">
        <f t="shared" si="0"/>
        <v>0.96871408504660961</v>
      </c>
      <c r="F11" s="53">
        <f t="shared" si="1"/>
        <v>3.6128009654292126</v>
      </c>
      <c r="G11" s="62"/>
      <c r="H11" s="12">
        <f>+$E$7*100</f>
        <v>65.828119014174433</v>
      </c>
      <c r="I11" s="13">
        <v>0</v>
      </c>
      <c r="J11" s="29">
        <f>+$F$8</f>
        <v>1.7043308359012277</v>
      </c>
      <c r="K11" s="13"/>
      <c r="L11" s="13"/>
      <c r="M11" s="13"/>
      <c r="N11" s="13"/>
      <c r="O11" s="13"/>
      <c r="P11" s="13">
        <v>0</v>
      </c>
    </row>
    <row r="12" spans="1:16" x14ac:dyDescent="0.25">
      <c r="A12" s="8">
        <v>2</v>
      </c>
      <c r="B12" s="51" t="s">
        <v>73</v>
      </c>
      <c r="C12" s="10">
        <v>8.5557400076618564E-3</v>
      </c>
      <c r="D12" s="11">
        <v>4.4174196397426133</v>
      </c>
      <c r="E12" s="52">
        <f t="shared" si="0"/>
        <v>0.97726982505427151</v>
      </c>
      <c r="F12" s="53">
        <f t="shared" si="1"/>
        <v>4.4174196397426133</v>
      </c>
      <c r="G12" s="62"/>
      <c r="H12" s="12">
        <f>AVERAGE(H11,H13)</f>
        <v>76.318477844464311</v>
      </c>
      <c r="I12" s="13"/>
      <c r="J12" s="29">
        <f>+$F$8</f>
        <v>1.7043308359012277</v>
      </c>
      <c r="K12" s="13"/>
      <c r="L12" s="13"/>
      <c r="M12" s="13"/>
      <c r="N12" s="13"/>
      <c r="O12" s="13"/>
      <c r="P12" s="13">
        <v>0</v>
      </c>
    </row>
    <row r="13" spans="1:16" x14ac:dyDescent="0.25">
      <c r="A13" s="8">
        <v>5</v>
      </c>
      <c r="B13" s="51" t="s">
        <v>74</v>
      </c>
      <c r="C13" s="10">
        <v>2.2730174945728515E-2</v>
      </c>
      <c r="D13" s="11">
        <v>4.7726707452696049</v>
      </c>
      <c r="E13" s="52">
        <f t="shared" si="0"/>
        <v>1</v>
      </c>
      <c r="F13" s="53">
        <f t="shared" si="1"/>
        <v>4.7726707452696049</v>
      </c>
      <c r="G13" s="62"/>
      <c r="H13" s="12">
        <f>+$E$8*100</f>
        <v>86.80883667475419</v>
      </c>
      <c r="I13" s="13"/>
      <c r="J13" s="29">
        <f>+$F$8</f>
        <v>1.7043308359012277</v>
      </c>
      <c r="K13" s="13">
        <v>0</v>
      </c>
      <c r="L13" s="13"/>
      <c r="M13" s="13"/>
      <c r="N13" s="13"/>
      <c r="O13" s="13"/>
      <c r="P13" s="13">
        <v>0</v>
      </c>
    </row>
    <row r="14" spans="1:16" x14ac:dyDescent="0.25">
      <c r="A14" s="8"/>
      <c r="B14" s="9"/>
      <c r="C14" s="10">
        <v>1</v>
      </c>
      <c r="D14" s="11"/>
      <c r="E14" s="10"/>
      <c r="F14" s="11"/>
      <c r="H14" s="12">
        <f>+$E$8*100</f>
        <v>86.80883667475419</v>
      </c>
      <c r="I14" s="13"/>
      <c r="J14" s="13">
        <v>0</v>
      </c>
      <c r="K14" s="20">
        <f>+$F$9</f>
        <v>2.0341104358106299</v>
      </c>
      <c r="L14" s="13"/>
      <c r="M14" s="13"/>
      <c r="N14" s="13"/>
      <c r="O14" s="13"/>
      <c r="P14" s="13">
        <v>0</v>
      </c>
    </row>
    <row r="15" spans="1:16" x14ac:dyDescent="0.25">
      <c r="B15" s="16"/>
      <c r="C15" s="18"/>
      <c r="D15" s="18"/>
      <c r="E15" s="19"/>
      <c r="F15" s="19"/>
      <c r="H15" s="12">
        <f>AVERAGE(H14,H16)</f>
        <v>88.245434810369062</v>
      </c>
      <c r="I15" s="13"/>
      <c r="J15" s="13"/>
      <c r="K15" s="20">
        <f>+$F$9</f>
        <v>2.0341104358106299</v>
      </c>
      <c r="L15" s="13"/>
      <c r="M15" s="13"/>
      <c r="N15" s="13"/>
      <c r="O15" s="13"/>
      <c r="P15" s="13">
        <v>0</v>
      </c>
    </row>
    <row r="16" spans="1:16" x14ac:dyDescent="0.25">
      <c r="H16" s="12">
        <f>+$E$9*100</f>
        <v>89.68203294598392</v>
      </c>
      <c r="I16" s="13"/>
      <c r="J16" s="13"/>
      <c r="K16" s="20">
        <f>+$F$9</f>
        <v>2.0341104358106299</v>
      </c>
      <c r="L16" s="13">
        <v>0</v>
      </c>
      <c r="M16" s="13"/>
      <c r="N16" s="13"/>
      <c r="O16" s="13"/>
      <c r="P16" s="13">
        <v>0</v>
      </c>
    </row>
    <row r="17" spans="1:16" x14ac:dyDescent="0.25">
      <c r="A17" s="31"/>
      <c r="B17" s="26"/>
      <c r="H17" s="12">
        <f>+$E$9*100</f>
        <v>89.68203294598392</v>
      </c>
      <c r="I17" s="13"/>
      <c r="J17" s="13"/>
      <c r="K17" s="13">
        <v>0</v>
      </c>
      <c r="L17" s="21">
        <f>+$F$10</f>
        <v>3.1419298869038141</v>
      </c>
      <c r="M17" s="13"/>
      <c r="N17" s="13"/>
      <c r="O17" s="13"/>
      <c r="P17" s="13">
        <v>0</v>
      </c>
    </row>
    <row r="18" spans="1:16" x14ac:dyDescent="0.25">
      <c r="H18" s="12">
        <f>AVERAGE(H17,H19)</f>
        <v>91.501723917762746</v>
      </c>
      <c r="I18" s="13"/>
      <c r="J18" s="13"/>
      <c r="K18" s="13"/>
      <c r="L18" s="21">
        <f>+$F$10</f>
        <v>3.1419298869038141</v>
      </c>
      <c r="M18" s="13"/>
      <c r="N18" s="13"/>
      <c r="O18" s="13"/>
      <c r="P18" s="13">
        <v>0</v>
      </c>
    </row>
    <row r="19" spans="1:16" x14ac:dyDescent="0.25">
      <c r="H19" s="12">
        <f>+$E$10*100</f>
        <v>93.321414889541572</v>
      </c>
      <c r="I19" s="13"/>
      <c r="J19" s="13"/>
      <c r="K19" s="13"/>
      <c r="L19" s="21">
        <f>+$F$10</f>
        <v>3.1419298869038141</v>
      </c>
      <c r="M19" s="13">
        <v>0</v>
      </c>
      <c r="N19" s="13"/>
      <c r="O19" s="13"/>
      <c r="P19" s="13">
        <v>0</v>
      </c>
    </row>
    <row r="20" spans="1:16" x14ac:dyDescent="0.25">
      <c r="H20" s="12">
        <f>+$E$10*100</f>
        <v>93.321414889541572</v>
      </c>
      <c r="I20" s="13"/>
      <c r="J20" s="13"/>
      <c r="K20" s="13"/>
      <c r="L20" s="13">
        <v>0</v>
      </c>
      <c r="M20" s="21">
        <f>+$F$11</f>
        <v>3.6128009654292126</v>
      </c>
      <c r="N20" s="13"/>
      <c r="O20" s="13"/>
      <c r="P20" s="13">
        <v>0</v>
      </c>
    </row>
    <row r="21" spans="1:16" x14ac:dyDescent="0.25">
      <c r="H21" s="12">
        <f>AVERAGE(H20,H22)</f>
        <v>95.096411697101274</v>
      </c>
      <c r="I21" s="13"/>
      <c r="J21" s="13"/>
      <c r="K21" s="13"/>
      <c r="L21" s="13"/>
      <c r="M21" s="21">
        <f>+$F$11</f>
        <v>3.6128009654292126</v>
      </c>
      <c r="N21" s="13"/>
      <c r="O21" s="13"/>
      <c r="P21" s="13">
        <v>0</v>
      </c>
    </row>
    <row r="22" spans="1:16" x14ac:dyDescent="0.25">
      <c r="H22" s="12">
        <f>+$E$11*100</f>
        <v>96.871408504660963</v>
      </c>
      <c r="I22" s="13"/>
      <c r="J22" s="13"/>
      <c r="K22" s="13"/>
      <c r="L22" s="13"/>
      <c r="M22" s="21">
        <f>+$F$11</f>
        <v>3.6128009654292126</v>
      </c>
      <c r="N22" s="13">
        <v>0</v>
      </c>
      <c r="O22" s="13"/>
      <c r="P22" s="13">
        <v>0</v>
      </c>
    </row>
    <row r="23" spans="1:16" x14ac:dyDescent="0.25">
      <c r="H23" s="12">
        <f>+$E$11*100</f>
        <v>96.871408504660963</v>
      </c>
      <c r="I23" s="13"/>
      <c r="J23" s="13"/>
      <c r="K23" s="13"/>
      <c r="L23" s="13"/>
      <c r="M23" s="13">
        <v>0</v>
      </c>
      <c r="N23" s="21">
        <f>+$F$12</f>
        <v>4.4174196397426133</v>
      </c>
      <c r="O23" s="13"/>
      <c r="P23" s="13">
        <v>0</v>
      </c>
    </row>
    <row r="24" spans="1:16" x14ac:dyDescent="0.25">
      <c r="H24" s="12">
        <f>AVERAGE(H23,H25)</f>
        <v>97.299195505044054</v>
      </c>
      <c r="I24" s="13"/>
      <c r="J24" s="13"/>
      <c r="K24" s="13"/>
      <c r="L24" s="13"/>
      <c r="M24" s="13"/>
      <c r="N24" s="21">
        <f>+$F$12</f>
        <v>4.4174196397426133</v>
      </c>
      <c r="O24" s="13"/>
      <c r="P24" s="13">
        <v>0</v>
      </c>
    </row>
    <row r="25" spans="1:16" x14ac:dyDescent="0.25">
      <c r="H25" s="12">
        <f>+$E$12*100</f>
        <v>97.726982505427145</v>
      </c>
      <c r="I25" s="13"/>
      <c r="J25" s="13"/>
      <c r="K25" s="13"/>
      <c r="L25" s="13"/>
      <c r="M25" s="13"/>
      <c r="N25" s="21">
        <f>+$F$12</f>
        <v>4.4174196397426133</v>
      </c>
      <c r="O25" s="13">
        <v>0</v>
      </c>
      <c r="P25" s="13">
        <v>0</v>
      </c>
    </row>
    <row r="26" spans="1:16" x14ac:dyDescent="0.25">
      <c r="H26" s="12">
        <f>+$E$12*100</f>
        <v>97.726982505427145</v>
      </c>
      <c r="I26" s="13"/>
      <c r="J26" s="13"/>
      <c r="K26" s="13"/>
      <c r="L26" s="13"/>
      <c r="M26" s="13"/>
      <c r="N26" s="13">
        <v>0</v>
      </c>
      <c r="O26" s="21">
        <f>+$F$13</f>
        <v>4.7726707452696049</v>
      </c>
      <c r="P26" s="13">
        <v>0</v>
      </c>
    </row>
    <row r="27" spans="1:16" x14ac:dyDescent="0.25">
      <c r="H27" s="12">
        <f>AVERAGE(H26,H28)</f>
        <v>98.863491252713573</v>
      </c>
      <c r="I27" s="13"/>
      <c r="J27" s="13"/>
      <c r="K27" s="13"/>
      <c r="L27" s="13"/>
      <c r="M27" s="13"/>
      <c r="N27" s="13"/>
      <c r="O27" s="21">
        <f>+$F$13</f>
        <v>4.7726707452696049</v>
      </c>
      <c r="P27" s="13">
        <v>0</v>
      </c>
    </row>
    <row r="28" spans="1:16" x14ac:dyDescent="0.25">
      <c r="H28" s="12">
        <f>+$E$13*100</f>
        <v>100</v>
      </c>
      <c r="I28" s="13"/>
      <c r="J28" s="13"/>
      <c r="K28" s="13"/>
      <c r="L28" s="13"/>
      <c r="M28" s="13"/>
      <c r="N28" s="13"/>
      <c r="O28" s="21">
        <f>+$F$13</f>
        <v>4.7726707452696049</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41</v>
      </c>
    </row>
    <row r="2" spans="1:11" x14ac:dyDescent="0.25">
      <c r="A2" s="94" t="s">
        <v>117</v>
      </c>
    </row>
    <row r="3" spans="1:11" x14ac:dyDescent="0.25">
      <c r="A3" s="94" t="s">
        <v>118</v>
      </c>
    </row>
    <row r="4" spans="1:11" s="98" customFormat="1" ht="14.4" x14ac:dyDescent="0.3">
      <c r="A4" s="93" t="s">
        <v>68</v>
      </c>
      <c r="B4" s="97"/>
      <c r="C4" s="101"/>
      <c r="D4" s="101"/>
      <c r="E4" s="101"/>
      <c r="F4" s="101"/>
    </row>
    <row r="5" spans="1:11" x14ac:dyDescent="0.25">
      <c r="A5" s="38"/>
      <c r="B5" s="2"/>
      <c r="C5" s="38"/>
      <c r="D5" s="50" t="s">
        <v>83</v>
      </c>
      <c r="E5" s="38"/>
      <c r="F5" s="38"/>
    </row>
    <row r="6" spans="1:11" s="36" customFormat="1" ht="36" x14ac:dyDescent="0.25">
      <c r="A6" s="4" t="s">
        <v>2</v>
      </c>
      <c r="B6" s="5" t="s">
        <v>3</v>
      </c>
      <c r="C6" s="6" t="s">
        <v>42</v>
      </c>
      <c r="D6" s="6" t="s">
        <v>43</v>
      </c>
      <c r="E6" s="6" t="s">
        <v>6</v>
      </c>
      <c r="F6" s="6" t="s">
        <v>43</v>
      </c>
      <c r="H6" s="4"/>
      <c r="I6" s="4" t="s">
        <v>7</v>
      </c>
      <c r="J6" s="7" t="s">
        <v>9</v>
      </c>
      <c r="K6" s="4" t="s">
        <v>8</v>
      </c>
    </row>
    <row r="7" spans="1:11" x14ac:dyDescent="0.25">
      <c r="A7" s="8">
        <v>1</v>
      </c>
      <c r="B7" s="9" t="s">
        <v>7</v>
      </c>
      <c r="C7" s="10">
        <v>0.34</v>
      </c>
      <c r="D7" s="11">
        <v>0.6720505326486147</v>
      </c>
      <c r="E7" s="11">
        <v>0.34</v>
      </c>
      <c r="F7" s="37">
        <v>0.6720505326486147</v>
      </c>
      <c r="H7" s="12">
        <v>0</v>
      </c>
      <c r="I7" s="13">
        <v>0</v>
      </c>
      <c r="J7" s="13"/>
      <c r="K7" s="13"/>
    </row>
    <row r="8" spans="1:11" x14ac:dyDescent="0.25">
      <c r="A8" s="8">
        <v>2</v>
      </c>
      <c r="B8" s="9" t="s">
        <v>9</v>
      </c>
      <c r="C8" s="10">
        <v>0.20600000381469702</v>
      </c>
      <c r="D8" s="11">
        <v>0.96121897488724595</v>
      </c>
      <c r="E8" s="11">
        <v>0.54600000381469704</v>
      </c>
      <c r="F8" s="37">
        <v>0.96121897488724595</v>
      </c>
      <c r="H8" s="12">
        <v>0</v>
      </c>
      <c r="I8" s="15">
        <f>+$F$7</f>
        <v>0.6720505326486147</v>
      </c>
      <c r="J8" s="13"/>
      <c r="K8" s="13"/>
    </row>
    <row r="9" spans="1:11" x14ac:dyDescent="0.25">
      <c r="A9" s="8">
        <v>3</v>
      </c>
      <c r="B9" s="14" t="s">
        <v>8</v>
      </c>
      <c r="C9" s="10">
        <v>0.45299999237060495</v>
      </c>
      <c r="D9" s="11">
        <v>1.2659861281780296</v>
      </c>
      <c r="E9" s="11">
        <v>0.998999996185302</v>
      </c>
      <c r="F9" s="37">
        <v>1.2659861281780296</v>
      </c>
      <c r="H9" s="12">
        <f>AVERAGE(H8,H10)</f>
        <v>17</v>
      </c>
      <c r="I9" s="15">
        <f>+$F$7</f>
        <v>0.6720505326486147</v>
      </c>
      <c r="J9" s="13"/>
      <c r="K9" s="13"/>
    </row>
    <row r="10" spans="1:11" x14ac:dyDescent="0.25">
      <c r="B10" s="16"/>
      <c r="C10" s="17"/>
      <c r="D10" s="18"/>
      <c r="E10" s="19"/>
      <c r="F10" s="19"/>
      <c r="H10" s="12">
        <f>+$E$7*100</f>
        <v>34</v>
      </c>
      <c r="I10" s="15">
        <f>+$F$7</f>
        <v>0.6720505326486147</v>
      </c>
      <c r="J10" s="13">
        <v>0</v>
      </c>
      <c r="K10" s="20"/>
    </row>
    <row r="11" spans="1:11" x14ac:dyDescent="0.25">
      <c r="H11" s="12">
        <f>+$E$7*100</f>
        <v>34</v>
      </c>
      <c r="I11" s="13">
        <v>0</v>
      </c>
      <c r="J11" s="21">
        <f>+$F$8</f>
        <v>0.96121897488724595</v>
      </c>
      <c r="K11" s="20"/>
    </row>
    <row r="12" spans="1:11" x14ac:dyDescent="0.25">
      <c r="A12" s="31"/>
      <c r="B12" s="26"/>
      <c r="C12" s="27"/>
      <c r="H12" s="12">
        <f>AVERAGE(H11,H13)</f>
        <v>44.300000190734849</v>
      </c>
      <c r="I12" s="13"/>
      <c r="J12" s="21">
        <f>+$F$8</f>
        <v>0.96121897488724595</v>
      </c>
      <c r="K12" s="13"/>
    </row>
    <row r="13" spans="1:11" x14ac:dyDescent="0.25">
      <c r="H13" s="12">
        <f>+$E$8*100</f>
        <v>54.600000381469705</v>
      </c>
      <c r="I13" s="13"/>
      <c r="J13" s="21">
        <f>+$F$8</f>
        <v>0.96121897488724595</v>
      </c>
      <c r="K13" s="13">
        <v>0</v>
      </c>
    </row>
    <row r="14" spans="1:11" x14ac:dyDescent="0.25">
      <c r="H14" s="12">
        <f>+$E$8*100</f>
        <v>54.600000381469705</v>
      </c>
      <c r="I14" s="13"/>
      <c r="J14" s="13">
        <v>0</v>
      </c>
      <c r="K14" s="21">
        <f>+$F$9</f>
        <v>1.2659861281780296</v>
      </c>
    </row>
    <row r="15" spans="1:11" x14ac:dyDescent="0.25">
      <c r="H15" s="12">
        <f>AVERAGE(H14,H16)</f>
        <v>77.249999999999957</v>
      </c>
      <c r="I15" s="13"/>
      <c r="J15" s="13"/>
      <c r="K15" s="21">
        <f>+$F$9</f>
        <v>1.2659861281780296</v>
      </c>
    </row>
    <row r="16" spans="1:11" x14ac:dyDescent="0.25">
      <c r="H16" s="22">
        <f>+$E$9*100</f>
        <v>99.899999618530202</v>
      </c>
      <c r="I16" s="23"/>
      <c r="J16" s="23"/>
      <c r="K16" s="24">
        <f>+$F$9</f>
        <v>1.2659861281780296</v>
      </c>
    </row>
    <row r="17" spans="8:11" x14ac:dyDescent="0.25">
      <c r="H17" s="12">
        <f>+$E$9*100</f>
        <v>99.899999618530202</v>
      </c>
      <c r="I17" s="13"/>
      <c r="J17" s="13"/>
      <c r="K17"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77</v>
      </c>
      <c r="J6" s="7" t="s">
        <v>75</v>
      </c>
      <c r="K6" s="4" t="s">
        <v>7</v>
      </c>
      <c r="L6" s="4" t="s">
        <v>74</v>
      </c>
      <c r="M6" s="7" t="s">
        <v>33</v>
      </c>
      <c r="N6" s="4" t="s">
        <v>73</v>
      </c>
      <c r="O6" s="7" t="s">
        <v>76</v>
      </c>
      <c r="P6" s="4"/>
    </row>
    <row r="7" spans="1:16" x14ac:dyDescent="0.25">
      <c r="A7" s="8">
        <v>4</v>
      </c>
      <c r="B7" s="51" t="s">
        <v>77</v>
      </c>
      <c r="C7" s="10">
        <v>0.10799497697781499</v>
      </c>
      <c r="D7" s="11">
        <v>0.47762347696507285</v>
      </c>
      <c r="E7" s="52">
        <f>+C7</f>
        <v>0.10799497697781499</v>
      </c>
      <c r="F7" s="53">
        <f>+D7</f>
        <v>0.47762347696507285</v>
      </c>
      <c r="G7" s="62"/>
      <c r="H7" s="12">
        <v>0</v>
      </c>
      <c r="I7" s="13">
        <v>0</v>
      </c>
      <c r="J7" s="13"/>
      <c r="K7" s="13"/>
      <c r="L7" s="13"/>
      <c r="M7" s="13"/>
      <c r="N7" s="13"/>
      <c r="O7" s="13"/>
      <c r="P7" s="13">
        <v>0</v>
      </c>
    </row>
    <row r="8" spans="1:16" x14ac:dyDescent="0.25">
      <c r="A8" s="8">
        <v>7</v>
      </c>
      <c r="B8" s="51" t="s">
        <v>75</v>
      </c>
      <c r="C8" s="10">
        <v>0.21347844286312262</v>
      </c>
      <c r="D8" s="11">
        <v>0.6621032931826113</v>
      </c>
      <c r="E8" s="52">
        <f t="shared" ref="E8:E13" si="0">+E7+C8</f>
        <v>0.32147341984093758</v>
      </c>
      <c r="F8" s="53">
        <f t="shared" ref="F8:F13" si="1">+D8</f>
        <v>0.6621032931826113</v>
      </c>
      <c r="G8" s="62"/>
      <c r="H8" s="12">
        <v>0</v>
      </c>
      <c r="I8" s="15">
        <f>+$F$7</f>
        <v>0.47762347696507285</v>
      </c>
      <c r="J8" s="13"/>
      <c r="K8" s="13"/>
      <c r="L8" s="13"/>
      <c r="M8" s="13"/>
      <c r="N8" s="13"/>
      <c r="O8" s="13"/>
      <c r="P8" s="13">
        <v>0</v>
      </c>
    </row>
    <row r="9" spans="1:16" x14ac:dyDescent="0.25">
      <c r="A9" s="8">
        <v>1</v>
      </c>
      <c r="B9" s="51" t="s">
        <v>7</v>
      </c>
      <c r="C9" s="10">
        <v>0.31645039765592298</v>
      </c>
      <c r="D9" s="11">
        <v>0.76063244249809447</v>
      </c>
      <c r="E9" s="52">
        <f t="shared" si="0"/>
        <v>0.63792381749686056</v>
      </c>
      <c r="F9" s="53">
        <f t="shared" si="1"/>
        <v>0.76063244249809447</v>
      </c>
      <c r="G9" s="62"/>
      <c r="H9" s="12">
        <f>AVERAGE(H8,H10)</f>
        <v>5.3997488488907495</v>
      </c>
      <c r="I9" s="15">
        <f>+$F$7</f>
        <v>0.47762347696507285</v>
      </c>
      <c r="J9" s="13"/>
      <c r="K9" s="13"/>
      <c r="L9" s="13"/>
      <c r="M9" s="13"/>
      <c r="N9" s="13"/>
      <c r="O9" s="13"/>
      <c r="P9" s="13">
        <v>0</v>
      </c>
    </row>
    <row r="10" spans="1:16" x14ac:dyDescent="0.25">
      <c r="A10" s="8">
        <v>5</v>
      </c>
      <c r="B10" s="51" t="s">
        <v>74</v>
      </c>
      <c r="C10" s="10">
        <v>0.19422352448723315</v>
      </c>
      <c r="D10" s="11">
        <v>1.293485263085461</v>
      </c>
      <c r="E10" s="52">
        <f t="shared" si="0"/>
        <v>0.83214734198409368</v>
      </c>
      <c r="F10" s="53">
        <f t="shared" si="1"/>
        <v>1.293485263085461</v>
      </c>
      <c r="G10" s="62"/>
      <c r="H10" s="12">
        <f>+$E$7*100</f>
        <v>10.799497697781499</v>
      </c>
      <c r="I10" s="15">
        <f>+$F$7</f>
        <v>0.47762347696507285</v>
      </c>
      <c r="J10" s="13">
        <v>0</v>
      </c>
      <c r="K10" s="13"/>
      <c r="L10" s="13"/>
      <c r="M10" s="13"/>
      <c r="N10" s="13"/>
      <c r="O10" s="13"/>
      <c r="P10" s="13">
        <v>0</v>
      </c>
    </row>
    <row r="11" spans="1:16" x14ac:dyDescent="0.25">
      <c r="A11" s="8">
        <v>3</v>
      </c>
      <c r="B11" s="51" t="s">
        <v>33</v>
      </c>
      <c r="C11" s="10">
        <v>6.9485140226035996E-2</v>
      </c>
      <c r="D11" s="11">
        <v>1.680249581488634</v>
      </c>
      <c r="E11" s="52">
        <f t="shared" si="0"/>
        <v>0.9016324822101297</v>
      </c>
      <c r="F11" s="53">
        <f t="shared" si="1"/>
        <v>1.680249581488634</v>
      </c>
      <c r="G11" s="62"/>
      <c r="H11" s="12">
        <f>+$E$7*100</f>
        <v>10.799497697781499</v>
      </c>
      <c r="I11" s="13">
        <v>0</v>
      </c>
      <c r="J11" s="29">
        <f>+$F$8</f>
        <v>0.6621032931826113</v>
      </c>
      <c r="K11" s="13"/>
      <c r="L11" s="13"/>
      <c r="M11" s="13"/>
      <c r="N11" s="13"/>
      <c r="O11" s="13"/>
      <c r="P11" s="13">
        <v>0</v>
      </c>
    </row>
    <row r="12" spans="1:16" x14ac:dyDescent="0.25">
      <c r="A12" s="8">
        <v>2</v>
      </c>
      <c r="B12" s="51" t="s">
        <v>73</v>
      </c>
      <c r="C12" s="10">
        <v>2.4277940560904144E-2</v>
      </c>
      <c r="D12" s="11">
        <v>1.8646253440778051</v>
      </c>
      <c r="E12" s="52">
        <f t="shared" si="0"/>
        <v>0.92591042277103386</v>
      </c>
      <c r="F12" s="53">
        <f t="shared" si="1"/>
        <v>1.8646253440778051</v>
      </c>
      <c r="G12" s="62"/>
      <c r="H12" s="12">
        <f>AVERAGE(H11,H13)</f>
        <v>21.473419840937627</v>
      </c>
      <c r="I12" s="13"/>
      <c r="J12" s="29">
        <f>+$F$8</f>
        <v>0.6621032931826113</v>
      </c>
      <c r="K12" s="13"/>
      <c r="L12" s="13"/>
      <c r="M12" s="13"/>
      <c r="N12" s="13"/>
      <c r="O12" s="13"/>
      <c r="P12" s="13">
        <v>0</v>
      </c>
    </row>
    <row r="13" spans="1:16" x14ac:dyDescent="0.25">
      <c r="A13" s="8">
        <v>6</v>
      </c>
      <c r="B13" s="54" t="s">
        <v>76</v>
      </c>
      <c r="C13" s="10">
        <v>7.40895772289661E-2</v>
      </c>
      <c r="D13" s="11">
        <v>2.0667540922940111</v>
      </c>
      <c r="E13" s="52">
        <f t="shared" si="0"/>
        <v>1</v>
      </c>
      <c r="F13" s="53">
        <f t="shared" si="1"/>
        <v>2.0667540922940111</v>
      </c>
      <c r="G13" s="62"/>
      <c r="H13" s="12">
        <f>+$E$8*100</f>
        <v>32.147341984093757</v>
      </c>
      <c r="I13" s="13"/>
      <c r="J13" s="29">
        <f>+$F$8</f>
        <v>0.6621032931826113</v>
      </c>
      <c r="K13" s="13">
        <v>0</v>
      </c>
      <c r="L13" s="13"/>
      <c r="M13" s="13"/>
      <c r="N13" s="13"/>
      <c r="O13" s="13"/>
      <c r="P13" s="13">
        <v>0</v>
      </c>
    </row>
    <row r="14" spans="1:16" x14ac:dyDescent="0.25">
      <c r="A14" s="8"/>
      <c r="B14" s="9"/>
      <c r="C14" s="10">
        <v>1</v>
      </c>
      <c r="D14" s="11"/>
      <c r="E14" s="10"/>
      <c r="F14" s="11"/>
      <c r="H14" s="12">
        <f>+$E$8*100</f>
        <v>32.147341984093757</v>
      </c>
      <c r="I14" s="13"/>
      <c r="J14" s="13">
        <v>0</v>
      </c>
      <c r="K14" s="20">
        <f>+$F$9</f>
        <v>0.76063244249809447</v>
      </c>
      <c r="L14" s="13"/>
      <c r="M14" s="13"/>
      <c r="N14" s="13"/>
      <c r="O14" s="13"/>
      <c r="P14" s="13">
        <v>0</v>
      </c>
    </row>
    <row r="15" spans="1:16" x14ac:dyDescent="0.25">
      <c r="B15" s="16"/>
      <c r="C15" s="18"/>
      <c r="D15" s="18"/>
      <c r="E15" s="19"/>
      <c r="F15" s="19"/>
      <c r="H15" s="12">
        <f>AVERAGE(H14,H16)</f>
        <v>47.969861866889907</v>
      </c>
      <c r="I15" s="13"/>
      <c r="J15" s="13"/>
      <c r="K15" s="20">
        <f>+$F$9</f>
        <v>0.76063244249809447</v>
      </c>
      <c r="L15" s="13"/>
      <c r="M15" s="13"/>
      <c r="N15" s="13"/>
      <c r="O15" s="13"/>
      <c r="P15" s="13">
        <v>0</v>
      </c>
    </row>
    <row r="16" spans="1:16" x14ac:dyDescent="0.25">
      <c r="H16" s="12">
        <f>+$E$9*100</f>
        <v>63.792381749686058</v>
      </c>
      <c r="I16" s="13"/>
      <c r="J16" s="13"/>
      <c r="K16" s="20">
        <f>+$F$9</f>
        <v>0.76063244249809447</v>
      </c>
      <c r="L16" s="13">
        <v>0</v>
      </c>
      <c r="M16" s="13"/>
      <c r="N16" s="13"/>
      <c r="O16" s="13"/>
      <c r="P16" s="13">
        <v>0</v>
      </c>
    </row>
    <row r="17" spans="1:16" x14ac:dyDescent="0.25">
      <c r="A17" s="31"/>
      <c r="B17" s="26"/>
      <c r="H17" s="12">
        <f>+$E$9*100</f>
        <v>63.792381749686058</v>
      </c>
      <c r="I17" s="13"/>
      <c r="J17" s="13"/>
      <c r="K17" s="13">
        <v>0</v>
      </c>
      <c r="L17" s="21">
        <f>+$F$10</f>
        <v>1.293485263085461</v>
      </c>
      <c r="M17" s="13"/>
      <c r="N17" s="13"/>
      <c r="O17" s="13"/>
      <c r="P17" s="13">
        <v>0</v>
      </c>
    </row>
    <row r="18" spans="1:16" x14ac:dyDescent="0.25">
      <c r="H18" s="12">
        <f>AVERAGE(H17,H19)</f>
        <v>73.503557974047709</v>
      </c>
      <c r="I18" s="13"/>
      <c r="J18" s="13"/>
      <c r="K18" s="13"/>
      <c r="L18" s="21">
        <f>+$F$10</f>
        <v>1.293485263085461</v>
      </c>
      <c r="M18" s="13"/>
      <c r="N18" s="13"/>
      <c r="O18" s="13"/>
      <c r="P18" s="13">
        <v>0</v>
      </c>
    </row>
    <row r="19" spans="1:16" x14ac:dyDescent="0.25">
      <c r="H19" s="12">
        <f>+$E$10*100</f>
        <v>83.214734198409374</v>
      </c>
      <c r="I19" s="13"/>
      <c r="J19" s="13"/>
      <c r="K19" s="13"/>
      <c r="L19" s="21">
        <f>+$F$10</f>
        <v>1.293485263085461</v>
      </c>
      <c r="M19" s="13">
        <v>0</v>
      </c>
      <c r="N19" s="13"/>
      <c r="O19" s="13"/>
      <c r="P19" s="13">
        <v>0</v>
      </c>
    </row>
    <row r="20" spans="1:16" x14ac:dyDescent="0.25">
      <c r="H20" s="12">
        <f>+$E$10*100</f>
        <v>83.214734198409374</v>
      </c>
      <c r="I20" s="13"/>
      <c r="J20" s="13"/>
      <c r="K20" s="13"/>
      <c r="L20" s="13">
        <v>0</v>
      </c>
      <c r="M20" s="21">
        <f>+$F$11</f>
        <v>1.680249581488634</v>
      </c>
      <c r="N20" s="13"/>
      <c r="O20" s="13"/>
      <c r="P20" s="13">
        <v>0</v>
      </c>
    </row>
    <row r="21" spans="1:16" x14ac:dyDescent="0.25">
      <c r="H21" s="12">
        <f>AVERAGE(H20,H22)</f>
        <v>86.688991209711162</v>
      </c>
      <c r="I21" s="13"/>
      <c r="J21" s="13"/>
      <c r="K21" s="13"/>
      <c r="L21" s="13"/>
      <c r="M21" s="21">
        <f>+$F$11</f>
        <v>1.680249581488634</v>
      </c>
      <c r="N21" s="13"/>
      <c r="O21" s="13"/>
      <c r="P21" s="13">
        <v>0</v>
      </c>
    </row>
    <row r="22" spans="1:16" x14ac:dyDescent="0.25">
      <c r="H22" s="12">
        <f>+$E$11*100</f>
        <v>90.163248221012964</v>
      </c>
      <c r="I22" s="13"/>
      <c r="J22" s="13"/>
      <c r="K22" s="13"/>
      <c r="L22" s="13"/>
      <c r="M22" s="21">
        <f>+$F$11</f>
        <v>1.680249581488634</v>
      </c>
      <c r="N22" s="13">
        <v>0</v>
      </c>
      <c r="O22" s="13"/>
      <c r="P22" s="13">
        <v>0</v>
      </c>
    </row>
    <row r="23" spans="1:16" x14ac:dyDescent="0.25">
      <c r="H23" s="12">
        <f>+$E$11*100</f>
        <v>90.163248221012964</v>
      </c>
      <c r="I23" s="13"/>
      <c r="J23" s="13"/>
      <c r="K23" s="13"/>
      <c r="L23" s="13"/>
      <c r="M23" s="13">
        <v>0</v>
      </c>
      <c r="N23" s="21">
        <f>+$F$12</f>
        <v>1.8646253440778051</v>
      </c>
      <c r="O23" s="13"/>
      <c r="P23" s="13">
        <v>0</v>
      </c>
    </row>
    <row r="24" spans="1:16" x14ac:dyDescent="0.25">
      <c r="H24" s="12">
        <f>AVERAGE(H23,H25)</f>
        <v>91.377145249058174</v>
      </c>
      <c r="I24" s="13"/>
      <c r="J24" s="13"/>
      <c r="K24" s="13"/>
      <c r="L24" s="13"/>
      <c r="M24" s="13"/>
      <c r="N24" s="21">
        <f>+$F$12</f>
        <v>1.8646253440778051</v>
      </c>
      <c r="O24" s="13"/>
      <c r="P24" s="13">
        <v>0</v>
      </c>
    </row>
    <row r="25" spans="1:16" x14ac:dyDescent="0.25">
      <c r="H25" s="12">
        <f>+$E$12*100</f>
        <v>92.591042277103384</v>
      </c>
      <c r="I25" s="13"/>
      <c r="J25" s="13"/>
      <c r="K25" s="13"/>
      <c r="L25" s="13"/>
      <c r="M25" s="13"/>
      <c r="N25" s="21">
        <f>+$F$12</f>
        <v>1.8646253440778051</v>
      </c>
      <c r="O25" s="13">
        <v>0</v>
      </c>
      <c r="P25" s="13">
        <v>0</v>
      </c>
    </row>
    <row r="26" spans="1:16" x14ac:dyDescent="0.25">
      <c r="H26" s="12">
        <f>+$E$12*100</f>
        <v>92.591042277103384</v>
      </c>
      <c r="I26" s="13"/>
      <c r="J26" s="13"/>
      <c r="K26" s="13"/>
      <c r="L26" s="13"/>
      <c r="M26" s="13"/>
      <c r="N26" s="13">
        <v>0</v>
      </c>
      <c r="O26" s="21">
        <f>+$F$13</f>
        <v>2.0667540922940111</v>
      </c>
      <c r="P26" s="13">
        <v>0</v>
      </c>
    </row>
    <row r="27" spans="1:16" x14ac:dyDescent="0.25">
      <c r="H27" s="12">
        <f>AVERAGE(H26,H28)</f>
        <v>96.295521138551692</v>
      </c>
      <c r="I27" s="13"/>
      <c r="J27" s="13"/>
      <c r="K27" s="13"/>
      <c r="L27" s="13"/>
      <c r="M27" s="13"/>
      <c r="N27" s="13"/>
      <c r="O27" s="21">
        <f>+$F$13</f>
        <v>2.0667540922940111</v>
      </c>
      <c r="P27" s="13">
        <v>0</v>
      </c>
    </row>
    <row r="28" spans="1:16" x14ac:dyDescent="0.25">
      <c r="H28" s="12">
        <f>+$E$13*100</f>
        <v>100</v>
      </c>
      <c r="I28" s="13"/>
      <c r="J28" s="13"/>
      <c r="K28" s="13"/>
      <c r="L28" s="13"/>
      <c r="M28" s="13"/>
      <c r="N28" s="13"/>
      <c r="O28" s="21">
        <f>+$F$13</f>
        <v>2.0667540922940111</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29</v>
      </c>
    </row>
    <row r="2" spans="1:11" x14ac:dyDescent="0.25">
      <c r="A2" s="94" t="s">
        <v>117</v>
      </c>
    </row>
    <row r="3" spans="1:11" x14ac:dyDescent="0.25">
      <c r="A3" s="94" t="s">
        <v>118</v>
      </c>
    </row>
    <row r="4" spans="1:11" s="98" customFormat="1" ht="14.4" x14ac:dyDescent="0.3">
      <c r="A4" s="93" t="s">
        <v>68</v>
      </c>
      <c r="B4" s="97"/>
      <c r="C4" s="101"/>
      <c r="D4" s="101"/>
      <c r="E4" s="101"/>
      <c r="F4" s="101"/>
    </row>
    <row r="5" spans="1:11" x14ac:dyDescent="0.25">
      <c r="A5" s="38"/>
      <c r="B5" s="2"/>
      <c r="C5" s="38"/>
      <c r="D5" s="50" t="s">
        <v>83</v>
      </c>
      <c r="E5" s="38"/>
      <c r="F5" s="38"/>
    </row>
    <row r="6" spans="1:11" ht="36" x14ac:dyDescent="0.25">
      <c r="A6" s="4" t="s">
        <v>2</v>
      </c>
      <c r="B6" s="5" t="s">
        <v>3</v>
      </c>
      <c r="C6" s="6" t="s">
        <v>30</v>
      </c>
      <c r="D6" s="6" t="s">
        <v>31</v>
      </c>
      <c r="E6" s="6" t="s">
        <v>6</v>
      </c>
      <c r="F6" s="6" t="s">
        <v>31</v>
      </c>
      <c r="H6" s="4"/>
      <c r="I6" s="4" t="s">
        <v>8</v>
      </c>
      <c r="J6" s="7" t="s">
        <v>9</v>
      </c>
      <c r="K6" s="4" t="s">
        <v>7</v>
      </c>
    </row>
    <row r="7" spans="1:11" x14ac:dyDescent="0.25">
      <c r="A7" s="8">
        <v>3</v>
      </c>
      <c r="B7" s="14" t="s">
        <v>8</v>
      </c>
      <c r="C7" s="10">
        <v>0.41900001525878899</v>
      </c>
      <c r="D7" s="11">
        <v>0.66661942855955258</v>
      </c>
      <c r="E7" s="11">
        <v>0.41900001525878899</v>
      </c>
      <c r="F7" s="11">
        <v>0.66661942855955258</v>
      </c>
      <c r="H7" s="12">
        <v>0</v>
      </c>
      <c r="I7" s="13">
        <v>0</v>
      </c>
      <c r="J7" s="13"/>
      <c r="K7" s="13"/>
    </row>
    <row r="8" spans="1:11" x14ac:dyDescent="0.25">
      <c r="A8" s="8">
        <v>2</v>
      </c>
      <c r="B8" s="9" t="s">
        <v>9</v>
      </c>
      <c r="C8" s="10">
        <v>9.19999980926514E-2</v>
      </c>
      <c r="D8" s="11">
        <v>0.85096525864968064</v>
      </c>
      <c r="E8" s="11">
        <v>0.51100001335144041</v>
      </c>
      <c r="F8" s="11">
        <v>0.85096525864968064</v>
      </c>
      <c r="H8" s="12">
        <v>0</v>
      </c>
      <c r="I8" s="15">
        <f>+$F$7</f>
        <v>0.66661942855955258</v>
      </c>
      <c r="J8" s="13"/>
      <c r="K8" s="13"/>
    </row>
    <row r="9" spans="1:11" x14ac:dyDescent="0.25">
      <c r="A9" s="8">
        <v>1</v>
      </c>
      <c r="B9" s="9" t="s">
        <v>7</v>
      </c>
      <c r="C9" s="10">
        <v>0.489000015258789</v>
      </c>
      <c r="D9" s="11">
        <v>1.3136965788213499</v>
      </c>
      <c r="E9" s="11">
        <v>1.0000000286102293</v>
      </c>
      <c r="F9" s="11">
        <v>1.3136965788213499</v>
      </c>
      <c r="H9" s="12">
        <f>AVERAGE(H8,H10)</f>
        <v>20.95000076293945</v>
      </c>
      <c r="I9" s="15">
        <f>+$F$7</f>
        <v>0.66661942855955258</v>
      </c>
      <c r="J9" s="13"/>
      <c r="K9" s="13"/>
    </row>
    <row r="10" spans="1:11" x14ac:dyDescent="0.25">
      <c r="B10" s="16"/>
      <c r="C10" s="17"/>
      <c r="D10" s="18"/>
      <c r="E10" s="19"/>
      <c r="F10" s="19"/>
      <c r="H10" s="12">
        <f>+$E$7*100</f>
        <v>41.900001525878899</v>
      </c>
      <c r="I10" s="15">
        <f>+$F$7</f>
        <v>0.66661942855955258</v>
      </c>
      <c r="J10" s="13">
        <v>0</v>
      </c>
      <c r="K10" s="20"/>
    </row>
    <row r="11" spans="1:11" x14ac:dyDescent="0.25">
      <c r="H11" s="12">
        <f>+$E$7*100</f>
        <v>41.900001525878899</v>
      </c>
      <c r="I11" s="13">
        <v>0</v>
      </c>
      <c r="J11" s="21">
        <f>+$F$8</f>
        <v>0.85096525864968064</v>
      </c>
      <c r="K11" s="20"/>
    </row>
    <row r="12" spans="1:11" x14ac:dyDescent="0.25">
      <c r="A12" s="25"/>
      <c r="B12" s="26"/>
      <c r="H12" s="12">
        <f>AVERAGE(H11,H13)</f>
        <v>46.500001430511475</v>
      </c>
      <c r="I12" s="13"/>
      <c r="J12" s="21">
        <f>+$F$8</f>
        <v>0.85096525864968064</v>
      </c>
      <c r="K12" s="13"/>
    </row>
    <row r="13" spans="1:11" x14ac:dyDescent="0.25">
      <c r="H13" s="12">
        <f>+$E$8*100</f>
        <v>51.100001335144043</v>
      </c>
      <c r="I13" s="13"/>
      <c r="J13" s="21">
        <f>+$F$8</f>
        <v>0.85096525864968064</v>
      </c>
      <c r="K13" s="13">
        <v>0</v>
      </c>
    </row>
    <row r="14" spans="1:11" x14ac:dyDescent="0.25">
      <c r="H14" s="12">
        <f>+$E$8*100</f>
        <v>51.100001335144043</v>
      </c>
      <c r="I14" s="13"/>
      <c r="J14" s="13">
        <v>0</v>
      </c>
      <c r="K14" s="21">
        <f>+$F$9</f>
        <v>1.3136965788213499</v>
      </c>
    </row>
    <row r="15" spans="1:11" x14ac:dyDescent="0.25">
      <c r="H15" s="12">
        <f>AVERAGE(H14,H16)</f>
        <v>75.550002098083496</v>
      </c>
      <c r="I15" s="13"/>
      <c r="J15" s="13"/>
      <c r="K15" s="21">
        <f>+$F$9</f>
        <v>1.3136965788213499</v>
      </c>
    </row>
    <row r="16" spans="1:11" x14ac:dyDescent="0.25">
      <c r="H16" s="22">
        <f>+$E$9*100</f>
        <v>100.00000286102294</v>
      </c>
      <c r="I16" s="23"/>
      <c r="J16" s="23"/>
      <c r="K16" s="24">
        <f>+$F$9</f>
        <v>1.3136965788213499</v>
      </c>
    </row>
    <row r="17" spans="8:11" x14ac:dyDescent="0.25">
      <c r="H17" s="12">
        <f>+$E$9*100</f>
        <v>100.00000286102294</v>
      </c>
      <c r="I17" s="13"/>
      <c r="J17" s="13"/>
      <c r="K17"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74</v>
      </c>
      <c r="J6" s="7" t="s">
        <v>75</v>
      </c>
      <c r="K6" s="4" t="s">
        <v>77</v>
      </c>
      <c r="L6" s="4" t="s">
        <v>33</v>
      </c>
      <c r="M6" s="7" t="s">
        <v>76</v>
      </c>
      <c r="N6" s="4" t="s">
        <v>7</v>
      </c>
      <c r="O6" s="7" t="s">
        <v>73</v>
      </c>
      <c r="P6" s="4"/>
    </row>
    <row r="7" spans="1:16" x14ac:dyDescent="0.25">
      <c r="A7" s="8">
        <v>5</v>
      </c>
      <c r="B7" s="51" t="s">
        <v>74</v>
      </c>
      <c r="C7" s="10">
        <v>0.30880330123796423</v>
      </c>
      <c r="D7" s="11">
        <v>0.15945322249260208</v>
      </c>
      <c r="E7" s="52">
        <f>+C7</f>
        <v>0.30880330123796423</v>
      </c>
      <c r="F7" s="53">
        <f>+D7</f>
        <v>0.15945322249260208</v>
      </c>
      <c r="G7" s="62"/>
      <c r="H7" s="12">
        <v>0</v>
      </c>
      <c r="I7" s="13">
        <v>0</v>
      </c>
      <c r="J7" s="13"/>
      <c r="K7" s="13"/>
      <c r="L7" s="13"/>
      <c r="M7" s="13"/>
      <c r="N7" s="13"/>
      <c r="O7" s="13"/>
      <c r="P7" s="13">
        <v>0</v>
      </c>
    </row>
    <row r="8" spans="1:16" x14ac:dyDescent="0.25">
      <c r="A8" s="8">
        <v>7</v>
      </c>
      <c r="B8" s="51" t="s">
        <v>75</v>
      </c>
      <c r="C8" s="10">
        <v>0.13755158184319119</v>
      </c>
      <c r="D8" s="11">
        <v>0.6001303399514567</v>
      </c>
      <c r="E8" s="52">
        <f t="shared" ref="E8:E13" si="0">+E7+C8</f>
        <v>0.44635488308115545</v>
      </c>
      <c r="F8" s="53">
        <f t="shared" ref="F8:F13" si="1">+D8</f>
        <v>0.6001303399514567</v>
      </c>
      <c r="G8" s="62"/>
      <c r="H8" s="12">
        <v>0</v>
      </c>
      <c r="I8" s="15">
        <f>+$F$7</f>
        <v>0.15945322249260208</v>
      </c>
      <c r="J8" s="13"/>
      <c r="K8" s="13"/>
      <c r="L8" s="13"/>
      <c r="M8" s="13"/>
      <c r="N8" s="13"/>
      <c r="O8" s="13"/>
      <c r="P8" s="13">
        <v>0</v>
      </c>
    </row>
    <row r="9" spans="1:16" x14ac:dyDescent="0.25">
      <c r="A9" s="8">
        <v>4</v>
      </c>
      <c r="B9" s="51" t="s">
        <v>77</v>
      </c>
      <c r="C9" s="10">
        <v>3.1636863823933978E-2</v>
      </c>
      <c r="D9" s="11">
        <v>0.82397758875864024</v>
      </c>
      <c r="E9" s="52">
        <f t="shared" si="0"/>
        <v>0.47799174690508944</v>
      </c>
      <c r="F9" s="53">
        <f t="shared" si="1"/>
        <v>0.82397758875864024</v>
      </c>
      <c r="G9" s="62"/>
      <c r="H9" s="12">
        <f>AVERAGE(H8,H10)</f>
        <v>15.440165061898211</v>
      </c>
      <c r="I9" s="15">
        <f>+$F$7</f>
        <v>0.15945322249260208</v>
      </c>
      <c r="J9" s="13"/>
      <c r="K9" s="13"/>
      <c r="L9" s="13"/>
      <c r="M9" s="13"/>
      <c r="N9" s="13"/>
      <c r="O9" s="13"/>
      <c r="P9" s="13">
        <v>0</v>
      </c>
    </row>
    <row r="10" spans="1:16" x14ac:dyDescent="0.25">
      <c r="A10" s="8">
        <v>3</v>
      </c>
      <c r="B10" s="51" t="s">
        <v>33</v>
      </c>
      <c r="C10" s="10">
        <v>6.4649243466299869E-2</v>
      </c>
      <c r="D10" s="11">
        <v>0.88485063004306419</v>
      </c>
      <c r="E10" s="52">
        <f t="shared" si="0"/>
        <v>0.54264099037138935</v>
      </c>
      <c r="F10" s="53">
        <f t="shared" si="1"/>
        <v>0.88485063004306419</v>
      </c>
      <c r="G10" s="62"/>
      <c r="H10" s="12">
        <f>+$E$7*100</f>
        <v>30.880330123796423</v>
      </c>
      <c r="I10" s="15">
        <f>+$F$7</f>
        <v>0.15945322249260208</v>
      </c>
      <c r="J10" s="13">
        <v>0</v>
      </c>
      <c r="K10" s="13"/>
      <c r="L10" s="13"/>
      <c r="M10" s="13"/>
      <c r="N10" s="13"/>
      <c r="O10" s="13"/>
      <c r="P10" s="13">
        <v>0</v>
      </c>
    </row>
    <row r="11" spans="1:16" x14ac:dyDescent="0.25">
      <c r="A11" s="8">
        <v>6</v>
      </c>
      <c r="B11" s="54" t="s">
        <v>76</v>
      </c>
      <c r="C11" s="10">
        <v>3.3700137551581841E-2</v>
      </c>
      <c r="D11" s="11">
        <v>1.6115207746414584</v>
      </c>
      <c r="E11" s="52">
        <f t="shared" si="0"/>
        <v>0.57634112792297121</v>
      </c>
      <c r="F11" s="53">
        <f t="shared" si="1"/>
        <v>1.6115207746414584</v>
      </c>
      <c r="G11" s="62"/>
      <c r="H11" s="12">
        <f>+$E$7*100</f>
        <v>30.880330123796423</v>
      </c>
      <c r="I11" s="13">
        <v>0</v>
      </c>
      <c r="J11" s="29">
        <f>+$F$8</f>
        <v>0.6001303399514567</v>
      </c>
      <c r="K11" s="13"/>
      <c r="L11" s="13"/>
      <c r="M11" s="13"/>
      <c r="N11" s="13"/>
      <c r="O11" s="13"/>
      <c r="P11" s="13">
        <v>0</v>
      </c>
    </row>
    <row r="12" spans="1:16" x14ac:dyDescent="0.25">
      <c r="A12" s="8">
        <v>1</v>
      </c>
      <c r="B12" s="51" t="s">
        <v>7</v>
      </c>
      <c r="C12" s="10">
        <v>0.40921595598349386</v>
      </c>
      <c r="D12" s="11">
        <v>1.7128886039299345</v>
      </c>
      <c r="E12" s="52">
        <f t="shared" si="0"/>
        <v>0.98555708390646513</v>
      </c>
      <c r="F12" s="53">
        <f t="shared" si="1"/>
        <v>1.7128886039299345</v>
      </c>
      <c r="G12" s="62"/>
      <c r="H12" s="12">
        <f>AVERAGE(H11,H13)</f>
        <v>37.757909215955983</v>
      </c>
      <c r="I12" s="13"/>
      <c r="J12" s="29">
        <f>+$F$8</f>
        <v>0.6001303399514567</v>
      </c>
      <c r="K12" s="13"/>
      <c r="L12" s="13"/>
      <c r="M12" s="13"/>
      <c r="N12" s="13"/>
      <c r="O12" s="13"/>
      <c r="P12" s="13">
        <v>0</v>
      </c>
    </row>
    <row r="13" spans="1:16" x14ac:dyDescent="0.25">
      <c r="A13" s="8">
        <v>2</v>
      </c>
      <c r="B13" s="51" t="s">
        <v>73</v>
      </c>
      <c r="C13" s="10">
        <v>1.4442916093535076E-2</v>
      </c>
      <c r="D13" s="11">
        <v>2.0555842622782046</v>
      </c>
      <c r="E13" s="52">
        <f t="shared" si="0"/>
        <v>1.0000000000000002</v>
      </c>
      <c r="F13" s="53">
        <f t="shared" si="1"/>
        <v>2.0555842622782046</v>
      </c>
      <c r="G13" s="62"/>
      <c r="H13" s="12">
        <f>+$E$8*100</f>
        <v>44.635488308115548</v>
      </c>
      <c r="I13" s="13"/>
      <c r="J13" s="29">
        <f>+$F$8</f>
        <v>0.6001303399514567</v>
      </c>
      <c r="K13" s="13">
        <v>0</v>
      </c>
      <c r="L13" s="13"/>
      <c r="M13" s="13"/>
      <c r="N13" s="13"/>
      <c r="O13" s="13"/>
      <c r="P13" s="13">
        <v>0</v>
      </c>
    </row>
    <row r="14" spans="1:16" x14ac:dyDescent="0.25">
      <c r="A14" s="8"/>
      <c r="B14" s="9"/>
      <c r="C14" s="10">
        <v>1.0000000000000002</v>
      </c>
      <c r="D14" s="11"/>
      <c r="E14" s="10"/>
      <c r="F14" s="11"/>
      <c r="H14" s="12">
        <f>+$E$8*100</f>
        <v>44.635488308115548</v>
      </c>
      <c r="I14" s="13"/>
      <c r="J14" s="13">
        <v>0</v>
      </c>
      <c r="K14" s="20">
        <f>+$F$9</f>
        <v>0.82397758875864024</v>
      </c>
      <c r="L14" s="13"/>
      <c r="M14" s="13"/>
      <c r="N14" s="13"/>
      <c r="O14" s="13"/>
      <c r="P14" s="13">
        <v>0</v>
      </c>
    </row>
    <row r="15" spans="1:16" x14ac:dyDescent="0.25">
      <c r="B15" s="16"/>
      <c r="C15" s="18"/>
      <c r="D15" s="18"/>
      <c r="E15" s="19"/>
      <c r="F15" s="19"/>
      <c r="H15" s="12">
        <f>AVERAGE(H14,H16)</f>
        <v>46.217331499312245</v>
      </c>
      <c r="I15" s="13"/>
      <c r="J15" s="13"/>
      <c r="K15" s="20">
        <f>+$F$9</f>
        <v>0.82397758875864024</v>
      </c>
      <c r="L15" s="13"/>
      <c r="M15" s="13"/>
      <c r="N15" s="13"/>
      <c r="O15" s="13"/>
      <c r="P15" s="13">
        <v>0</v>
      </c>
    </row>
    <row r="16" spans="1:16" x14ac:dyDescent="0.25">
      <c r="H16" s="12">
        <f>+$E$9*100</f>
        <v>47.799174690508941</v>
      </c>
      <c r="I16" s="13"/>
      <c r="J16" s="13"/>
      <c r="K16" s="20">
        <f>+$F$9</f>
        <v>0.82397758875864024</v>
      </c>
      <c r="L16" s="13">
        <v>0</v>
      </c>
      <c r="M16" s="13"/>
      <c r="N16" s="13"/>
      <c r="O16" s="13"/>
      <c r="P16" s="13">
        <v>0</v>
      </c>
    </row>
    <row r="17" spans="1:16" x14ac:dyDescent="0.25">
      <c r="A17" s="31"/>
      <c r="B17" s="26"/>
      <c r="H17" s="12">
        <f>+$E$9*100</f>
        <v>47.799174690508941</v>
      </c>
      <c r="I17" s="13"/>
      <c r="J17" s="13"/>
      <c r="K17" s="13">
        <v>0</v>
      </c>
      <c r="L17" s="21">
        <f>+$F$10</f>
        <v>0.88485063004306419</v>
      </c>
      <c r="M17" s="13"/>
      <c r="N17" s="13"/>
      <c r="O17" s="13"/>
      <c r="P17" s="13">
        <v>0</v>
      </c>
    </row>
    <row r="18" spans="1:16" x14ac:dyDescent="0.25">
      <c r="H18" s="12">
        <f>AVERAGE(H17,H19)</f>
        <v>51.031636863823934</v>
      </c>
      <c r="I18" s="13"/>
      <c r="J18" s="13"/>
      <c r="K18" s="13"/>
      <c r="L18" s="21">
        <f>+$F$10</f>
        <v>0.88485063004306419</v>
      </c>
      <c r="M18" s="13"/>
      <c r="N18" s="13"/>
      <c r="O18" s="13"/>
      <c r="P18" s="13">
        <v>0</v>
      </c>
    </row>
    <row r="19" spans="1:16" x14ac:dyDescent="0.25">
      <c r="H19" s="12">
        <f>+$E$10*100</f>
        <v>54.264099037138934</v>
      </c>
      <c r="I19" s="13"/>
      <c r="J19" s="13"/>
      <c r="K19" s="13"/>
      <c r="L19" s="21">
        <f>+$F$10</f>
        <v>0.88485063004306419</v>
      </c>
      <c r="M19" s="13">
        <v>0</v>
      </c>
      <c r="N19" s="13"/>
      <c r="O19" s="13"/>
      <c r="P19" s="13">
        <v>0</v>
      </c>
    </row>
    <row r="20" spans="1:16" x14ac:dyDescent="0.25">
      <c r="H20" s="12">
        <f>+$E$10*100</f>
        <v>54.264099037138934</v>
      </c>
      <c r="I20" s="13"/>
      <c r="J20" s="13"/>
      <c r="K20" s="13"/>
      <c r="L20" s="13">
        <v>0</v>
      </c>
      <c r="M20" s="21">
        <f>+$F$11</f>
        <v>1.6115207746414584</v>
      </c>
      <c r="N20" s="13"/>
      <c r="O20" s="13"/>
      <c r="P20" s="13">
        <v>0</v>
      </c>
    </row>
    <row r="21" spans="1:16" x14ac:dyDescent="0.25">
      <c r="H21" s="12">
        <f>AVERAGE(H20,H22)</f>
        <v>55.949105914718032</v>
      </c>
      <c r="I21" s="13"/>
      <c r="J21" s="13"/>
      <c r="K21" s="13"/>
      <c r="L21" s="13"/>
      <c r="M21" s="21">
        <f>+$F$11</f>
        <v>1.6115207746414584</v>
      </c>
      <c r="N21" s="13"/>
      <c r="O21" s="13"/>
      <c r="P21" s="13">
        <v>0</v>
      </c>
    </row>
    <row r="22" spans="1:16" x14ac:dyDescent="0.25">
      <c r="H22" s="12">
        <f>+$E$11*100</f>
        <v>57.634112792297124</v>
      </c>
      <c r="I22" s="13"/>
      <c r="J22" s="13"/>
      <c r="K22" s="13"/>
      <c r="L22" s="13"/>
      <c r="M22" s="21">
        <f>+$F$11</f>
        <v>1.6115207746414584</v>
      </c>
      <c r="N22" s="13">
        <v>0</v>
      </c>
      <c r="O22" s="13"/>
      <c r="P22" s="13">
        <v>0</v>
      </c>
    </row>
    <row r="23" spans="1:16" x14ac:dyDescent="0.25">
      <c r="H23" s="12">
        <f>+$E$11*100</f>
        <v>57.634112792297124</v>
      </c>
      <c r="I23" s="13"/>
      <c r="J23" s="13"/>
      <c r="K23" s="13"/>
      <c r="L23" s="13"/>
      <c r="M23" s="13">
        <v>0</v>
      </c>
      <c r="N23" s="21">
        <f>+$F$12</f>
        <v>1.7128886039299345</v>
      </c>
      <c r="O23" s="13"/>
      <c r="P23" s="13">
        <v>0</v>
      </c>
    </row>
    <row r="24" spans="1:16" x14ac:dyDescent="0.25">
      <c r="H24" s="12">
        <f>AVERAGE(H23,H25)</f>
        <v>78.094910591471816</v>
      </c>
      <c r="I24" s="13"/>
      <c r="J24" s="13"/>
      <c r="K24" s="13"/>
      <c r="L24" s="13"/>
      <c r="M24" s="13"/>
      <c r="N24" s="21">
        <f>+$F$12</f>
        <v>1.7128886039299345</v>
      </c>
      <c r="O24" s="13"/>
      <c r="P24" s="13">
        <v>0</v>
      </c>
    </row>
    <row r="25" spans="1:16" x14ac:dyDescent="0.25">
      <c r="H25" s="12">
        <f>+$E$12*100</f>
        <v>98.555708390646515</v>
      </c>
      <c r="I25" s="13"/>
      <c r="J25" s="13"/>
      <c r="K25" s="13"/>
      <c r="L25" s="13"/>
      <c r="M25" s="13"/>
      <c r="N25" s="21">
        <f>+$F$12</f>
        <v>1.7128886039299345</v>
      </c>
      <c r="O25" s="13">
        <v>0</v>
      </c>
      <c r="P25" s="13">
        <v>0</v>
      </c>
    </row>
    <row r="26" spans="1:16" x14ac:dyDescent="0.25">
      <c r="H26" s="12">
        <f>+$E$12*100</f>
        <v>98.555708390646515</v>
      </c>
      <c r="I26" s="13"/>
      <c r="J26" s="13"/>
      <c r="K26" s="13"/>
      <c r="L26" s="13"/>
      <c r="M26" s="13"/>
      <c r="N26" s="13">
        <v>0</v>
      </c>
      <c r="O26" s="21">
        <f>+$F$13</f>
        <v>2.0555842622782046</v>
      </c>
      <c r="P26" s="13">
        <v>0</v>
      </c>
    </row>
    <row r="27" spans="1:16" x14ac:dyDescent="0.25">
      <c r="H27" s="12">
        <f>AVERAGE(H26,H28)</f>
        <v>99.277854195323272</v>
      </c>
      <c r="I27" s="13"/>
      <c r="J27" s="13"/>
      <c r="K27" s="13"/>
      <c r="L27" s="13"/>
      <c r="M27" s="13"/>
      <c r="N27" s="13"/>
      <c r="O27" s="21">
        <f>+$F$13</f>
        <v>2.0555842622782046</v>
      </c>
      <c r="P27" s="13">
        <v>0</v>
      </c>
    </row>
    <row r="28" spans="1:16" x14ac:dyDescent="0.25">
      <c r="H28" s="12">
        <f>+$E$13*100</f>
        <v>100.00000000000003</v>
      </c>
      <c r="I28" s="13"/>
      <c r="J28" s="13"/>
      <c r="K28" s="13"/>
      <c r="L28" s="13"/>
      <c r="M28" s="13"/>
      <c r="N28" s="13"/>
      <c r="O28" s="21">
        <f>+$F$13</f>
        <v>2.0555842622782046</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3"/>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117</v>
      </c>
    </row>
    <row r="3" spans="1:17" x14ac:dyDescent="0.25">
      <c r="A3" s="94" t="s">
        <v>118</v>
      </c>
    </row>
    <row r="4" spans="1:17" s="98" customFormat="1" ht="14.4" x14ac:dyDescent="0.3">
      <c r="A4" s="93" t="s">
        <v>68</v>
      </c>
      <c r="B4" s="97"/>
      <c r="C4" s="101"/>
      <c r="D4" s="101"/>
      <c r="E4" s="101"/>
      <c r="F4" s="101"/>
    </row>
    <row r="5" spans="1:17" x14ac:dyDescent="0.25">
      <c r="A5" s="38"/>
      <c r="B5" s="2"/>
      <c r="C5" s="38"/>
      <c r="D5" s="50" t="s">
        <v>83</v>
      </c>
      <c r="E5" s="38"/>
      <c r="F5" s="38"/>
    </row>
    <row r="6" spans="1:17" ht="48" x14ac:dyDescent="0.25">
      <c r="A6" s="4" t="s">
        <v>2</v>
      </c>
      <c r="B6" s="5" t="s">
        <v>3</v>
      </c>
      <c r="C6" s="6" t="s">
        <v>30</v>
      </c>
      <c r="D6" s="6" t="s">
        <v>31</v>
      </c>
      <c r="E6" s="6" t="s">
        <v>32</v>
      </c>
      <c r="F6" s="6" t="s">
        <v>31</v>
      </c>
      <c r="H6" s="4"/>
      <c r="I6" s="4" t="s">
        <v>7</v>
      </c>
      <c r="J6" s="7" t="s">
        <v>38</v>
      </c>
      <c r="K6" s="4" t="s">
        <v>37</v>
      </c>
      <c r="L6" s="4" t="s">
        <v>36</v>
      </c>
      <c r="M6" s="7" t="s">
        <v>35</v>
      </c>
      <c r="N6" s="4" t="s">
        <v>33</v>
      </c>
      <c r="O6" s="7" t="s">
        <v>39</v>
      </c>
      <c r="P6" s="7" t="s">
        <v>34</v>
      </c>
      <c r="Q6" s="4"/>
    </row>
    <row r="7" spans="1:17" x14ac:dyDescent="0.25">
      <c r="A7" s="8">
        <v>1</v>
      </c>
      <c r="B7" s="9" t="s">
        <v>7</v>
      </c>
      <c r="C7" s="28">
        <v>0.65183153231580215</v>
      </c>
      <c r="D7" s="11">
        <v>0.45889286219763292</v>
      </c>
      <c r="E7" s="10">
        <v>0.65183153231580215</v>
      </c>
      <c r="F7" s="11">
        <v>0.45889286219763292</v>
      </c>
      <c r="H7" s="12">
        <v>0</v>
      </c>
      <c r="I7" s="13">
        <v>0</v>
      </c>
      <c r="J7" s="13"/>
      <c r="K7" s="13"/>
      <c r="L7" s="13"/>
      <c r="M7" s="13"/>
      <c r="N7" s="13"/>
      <c r="O7" s="13"/>
      <c r="P7" s="13"/>
      <c r="Q7" s="13">
        <v>0</v>
      </c>
    </row>
    <row r="8" spans="1:17" x14ac:dyDescent="0.25">
      <c r="A8" s="8">
        <v>7</v>
      </c>
      <c r="B8" s="9" t="s">
        <v>38</v>
      </c>
      <c r="C8" s="28">
        <v>7.1906060862725385E-2</v>
      </c>
      <c r="D8" s="11">
        <v>1.1063927115161418</v>
      </c>
      <c r="E8" s="10">
        <v>0.72373759317852748</v>
      </c>
      <c r="F8" s="11">
        <v>1.1063927115161418</v>
      </c>
      <c r="H8" s="12">
        <v>0</v>
      </c>
      <c r="I8" s="15">
        <f>+$F$7</f>
        <v>0.45889286219763292</v>
      </c>
      <c r="J8" s="13"/>
      <c r="K8" s="13"/>
      <c r="L8" s="13"/>
      <c r="M8" s="13"/>
      <c r="N8" s="13"/>
      <c r="O8" s="13"/>
      <c r="P8" s="13"/>
      <c r="Q8" s="13">
        <v>0</v>
      </c>
    </row>
    <row r="9" spans="1:17" x14ac:dyDescent="0.25">
      <c r="A9" s="8">
        <v>4</v>
      </c>
      <c r="B9" s="14" t="s">
        <v>37</v>
      </c>
      <c r="C9" s="28">
        <v>4.859052883908057E-2</v>
      </c>
      <c r="D9" s="11">
        <v>1.4963647909931366</v>
      </c>
      <c r="E9" s="10">
        <v>0.77232812201760803</v>
      </c>
      <c r="F9" s="11">
        <v>1.4963647909931366</v>
      </c>
      <c r="H9" s="12">
        <f>AVERAGE(H8,H10)</f>
        <v>32.59157661579011</v>
      </c>
      <c r="I9" s="15">
        <f>+$F$7</f>
        <v>0.45889286219763292</v>
      </c>
      <c r="J9" s="13"/>
      <c r="K9" s="13"/>
      <c r="L9" s="13"/>
      <c r="M9" s="13"/>
      <c r="N9" s="13"/>
      <c r="O9" s="13"/>
      <c r="P9" s="13"/>
      <c r="Q9" s="13">
        <v>0</v>
      </c>
    </row>
    <row r="10" spans="1:17" x14ac:dyDescent="0.25">
      <c r="A10" s="8">
        <v>5</v>
      </c>
      <c r="B10" s="14" t="s">
        <v>36</v>
      </c>
      <c r="C10" s="28">
        <v>0.15226103537344157</v>
      </c>
      <c r="D10" s="11">
        <v>1.8590811942243248</v>
      </c>
      <c r="E10" s="10">
        <v>0.92458915739104963</v>
      </c>
      <c r="F10" s="11">
        <v>1.8590811942243248</v>
      </c>
      <c r="H10" s="12">
        <f>+$E$7*100</f>
        <v>65.183153231580221</v>
      </c>
      <c r="I10" s="15">
        <f>+$F$7</f>
        <v>0.45889286219763292</v>
      </c>
      <c r="J10" s="13">
        <v>0</v>
      </c>
      <c r="K10" s="13"/>
      <c r="L10" s="13"/>
      <c r="M10" s="13"/>
      <c r="N10" s="13"/>
      <c r="O10" s="13"/>
      <c r="P10" s="13"/>
      <c r="Q10" s="13">
        <v>0</v>
      </c>
    </row>
    <row r="11" spans="1:17" x14ac:dyDescent="0.25">
      <c r="A11" s="8">
        <v>8</v>
      </c>
      <c r="B11" s="9" t="s">
        <v>35</v>
      </c>
      <c r="C11" s="28">
        <v>2.2547871885550894E-2</v>
      </c>
      <c r="D11" s="11">
        <v>2.0699887937694359</v>
      </c>
      <c r="E11" s="10">
        <v>0.94713702927660048</v>
      </c>
      <c r="F11" s="11">
        <v>2.0699887937694359</v>
      </c>
      <c r="H11" s="12">
        <f>+$E$7*100</f>
        <v>65.183153231580221</v>
      </c>
      <c r="I11" s="13">
        <v>0</v>
      </c>
      <c r="J11" s="29">
        <f>+$F$8</f>
        <v>1.1063927115161418</v>
      </c>
      <c r="K11" s="13"/>
      <c r="L11" s="13"/>
      <c r="M11" s="13"/>
      <c r="N11" s="13"/>
      <c r="O11" s="13"/>
      <c r="P11" s="13"/>
      <c r="Q11" s="13">
        <v>0</v>
      </c>
    </row>
    <row r="12" spans="1:17" x14ac:dyDescent="0.25">
      <c r="A12" s="8">
        <v>3</v>
      </c>
      <c r="B12" s="9" t="s">
        <v>33</v>
      </c>
      <c r="C12" s="28">
        <v>4.4345451066638751E-2</v>
      </c>
      <c r="D12" s="11">
        <v>2.3515977294412753</v>
      </c>
      <c r="E12" s="10">
        <v>0.99148248034323927</v>
      </c>
      <c r="F12" s="11">
        <v>2.3515977294412753</v>
      </c>
      <c r="H12" s="12">
        <f>AVERAGE(H11,H13)</f>
        <v>68.77845627471649</v>
      </c>
      <c r="I12" s="13"/>
      <c r="J12" s="29">
        <f>+$F$8</f>
        <v>1.1063927115161418</v>
      </c>
      <c r="K12" s="13"/>
      <c r="L12" s="13"/>
      <c r="M12" s="13"/>
      <c r="N12" s="13"/>
      <c r="O12" s="13"/>
      <c r="P12" s="13"/>
      <c r="Q12" s="13">
        <v>0</v>
      </c>
    </row>
    <row r="13" spans="1:17" x14ac:dyDescent="0.25">
      <c r="A13" s="8">
        <v>6</v>
      </c>
      <c r="B13" s="9" t="s">
        <v>39</v>
      </c>
      <c r="C13" s="28">
        <v>7.2746885125162964E-3</v>
      </c>
      <c r="D13" s="11">
        <v>11.489036775119219</v>
      </c>
      <c r="E13" s="10">
        <v>0.99875716885575561</v>
      </c>
      <c r="F13" s="11">
        <v>11.489036775119219</v>
      </c>
      <c r="H13" s="12">
        <f>+$E$8*100</f>
        <v>72.373759317852745</v>
      </c>
      <c r="I13" s="13"/>
      <c r="J13" s="29">
        <f>+$F$8</f>
        <v>1.1063927115161418</v>
      </c>
      <c r="K13" s="13">
        <v>0</v>
      </c>
      <c r="L13" s="13"/>
      <c r="M13" s="13"/>
      <c r="N13" s="13"/>
      <c r="O13" s="13"/>
      <c r="P13" s="13"/>
      <c r="Q13" s="13">
        <v>0</v>
      </c>
    </row>
    <row r="14" spans="1:17" x14ac:dyDescent="0.25">
      <c r="A14" s="8">
        <v>2</v>
      </c>
      <c r="B14" s="9" t="s">
        <v>34</v>
      </c>
      <c r="C14" s="28">
        <v>1.2428311442440449E-3</v>
      </c>
      <c r="D14" s="11">
        <v>24.953002615154684</v>
      </c>
      <c r="E14" s="10">
        <v>0.99999999999999967</v>
      </c>
      <c r="F14" s="11">
        <v>24.953002615154684</v>
      </c>
      <c r="H14" s="12">
        <f>+$E$8*100</f>
        <v>72.373759317852745</v>
      </c>
      <c r="I14" s="13"/>
      <c r="J14" s="13">
        <v>0</v>
      </c>
      <c r="K14" s="20">
        <f>+$F$9</f>
        <v>1.4963647909931366</v>
      </c>
      <c r="L14" s="13"/>
      <c r="M14" s="13"/>
      <c r="N14" s="13"/>
      <c r="O14" s="13"/>
      <c r="P14" s="13"/>
      <c r="Q14" s="13">
        <v>0</v>
      </c>
    </row>
    <row r="15" spans="1:17" x14ac:dyDescent="0.25">
      <c r="B15" s="16"/>
      <c r="C15" s="18"/>
      <c r="D15" s="18"/>
      <c r="E15" s="19"/>
      <c r="F15" s="19"/>
      <c r="H15" s="12">
        <f>AVERAGE(H14,H16)</f>
        <v>74.803285759806784</v>
      </c>
      <c r="I15" s="13"/>
      <c r="J15" s="13"/>
      <c r="K15" s="20">
        <f>+$F$9</f>
        <v>1.4963647909931366</v>
      </c>
      <c r="L15" s="13"/>
      <c r="M15" s="13"/>
      <c r="N15" s="13"/>
      <c r="O15" s="13"/>
      <c r="P15" s="13"/>
      <c r="Q15" s="13">
        <v>0</v>
      </c>
    </row>
    <row r="16" spans="1:17" x14ac:dyDescent="0.25">
      <c r="H16" s="12">
        <f>+$E$9*100</f>
        <v>77.232812201760808</v>
      </c>
      <c r="I16" s="13"/>
      <c r="J16" s="13"/>
      <c r="K16" s="20">
        <f>+$F$9</f>
        <v>1.4963647909931366</v>
      </c>
      <c r="L16" s="13">
        <v>0</v>
      </c>
      <c r="M16" s="13"/>
      <c r="N16" s="13"/>
      <c r="O16" s="13"/>
      <c r="P16" s="13"/>
      <c r="Q16" s="13">
        <v>0</v>
      </c>
    </row>
    <row r="17" spans="1:17" x14ac:dyDescent="0.25">
      <c r="A17" s="31"/>
      <c r="B17" s="26"/>
      <c r="H17" s="12">
        <f>+$E$9*100</f>
        <v>77.232812201760808</v>
      </c>
      <c r="I17" s="13"/>
      <c r="J17" s="13"/>
      <c r="K17" s="13">
        <v>0</v>
      </c>
      <c r="L17" s="21">
        <f>+$F$10</f>
        <v>1.8590811942243248</v>
      </c>
      <c r="M17" s="13"/>
      <c r="N17" s="13"/>
      <c r="O17" s="13"/>
      <c r="P17" s="13"/>
      <c r="Q17" s="13">
        <v>0</v>
      </c>
    </row>
    <row r="18" spans="1:17" x14ac:dyDescent="0.25">
      <c r="H18" s="12">
        <f>AVERAGE(H17,H19)</f>
        <v>84.845863970432887</v>
      </c>
      <c r="I18" s="13"/>
      <c r="J18" s="13"/>
      <c r="K18" s="13"/>
      <c r="L18" s="21">
        <f>+$F$10</f>
        <v>1.8590811942243248</v>
      </c>
      <c r="M18" s="13"/>
      <c r="N18" s="13"/>
      <c r="O18" s="13"/>
      <c r="P18" s="13"/>
      <c r="Q18" s="13">
        <v>0</v>
      </c>
    </row>
    <row r="19" spans="1:17" x14ac:dyDescent="0.25">
      <c r="H19" s="12">
        <f>+$E$10*100</f>
        <v>92.458915739104967</v>
      </c>
      <c r="I19" s="13"/>
      <c r="J19" s="13"/>
      <c r="K19" s="13"/>
      <c r="L19" s="21">
        <f>+$F$10</f>
        <v>1.8590811942243248</v>
      </c>
      <c r="M19" s="13">
        <v>0</v>
      </c>
      <c r="N19" s="13"/>
      <c r="O19" s="13"/>
      <c r="P19" s="13"/>
      <c r="Q19" s="13">
        <v>0</v>
      </c>
    </row>
    <row r="20" spans="1:17" x14ac:dyDescent="0.25">
      <c r="H20" s="12">
        <f>+$E$10*100</f>
        <v>92.458915739104967</v>
      </c>
      <c r="I20" s="13"/>
      <c r="J20" s="13"/>
      <c r="K20" s="13"/>
      <c r="L20" s="13">
        <v>0</v>
      </c>
      <c r="M20" s="21">
        <f>+$F$11</f>
        <v>2.0699887937694359</v>
      </c>
      <c r="N20" s="13"/>
      <c r="O20" s="13"/>
      <c r="P20" s="13"/>
      <c r="Q20" s="13">
        <v>0</v>
      </c>
    </row>
    <row r="21" spans="1:17" x14ac:dyDescent="0.25">
      <c r="H21" s="12">
        <f>AVERAGE(H20,H22)</f>
        <v>93.586309333382502</v>
      </c>
      <c r="I21" s="13"/>
      <c r="J21" s="13"/>
      <c r="K21" s="13"/>
      <c r="L21" s="13"/>
      <c r="M21" s="21">
        <f>+$F$11</f>
        <v>2.0699887937694359</v>
      </c>
      <c r="N21" s="13"/>
      <c r="O21" s="13"/>
      <c r="P21" s="13"/>
      <c r="Q21" s="13">
        <v>0</v>
      </c>
    </row>
    <row r="22" spans="1:17" x14ac:dyDescent="0.25">
      <c r="H22" s="12">
        <f>+$E$11*100</f>
        <v>94.713702927660052</v>
      </c>
      <c r="I22" s="13"/>
      <c r="J22" s="13"/>
      <c r="K22" s="13"/>
      <c r="L22" s="13"/>
      <c r="M22" s="21">
        <f>+$F$11</f>
        <v>2.0699887937694359</v>
      </c>
      <c r="N22" s="13">
        <v>0</v>
      </c>
      <c r="O22" s="13"/>
      <c r="P22" s="13"/>
      <c r="Q22" s="13">
        <v>0</v>
      </c>
    </row>
    <row r="23" spans="1:17" x14ac:dyDescent="0.25">
      <c r="H23" s="12">
        <f>+$E$11*100</f>
        <v>94.713702927660052</v>
      </c>
      <c r="I23" s="13"/>
      <c r="J23" s="13"/>
      <c r="K23" s="13"/>
      <c r="L23" s="13"/>
      <c r="M23" s="13">
        <v>0</v>
      </c>
      <c r="N23" s="21">
        <f>+$F$12</f>
        <v>2.3515977294412753</v>
      </c>
      <c r="O23" s="13"/>
      <c r="P23" s="13"/>
      <c r="Q23" s="13">
        <v>0</v>
      </c>
    </row>
    <row r="24" spans="1:17" x14ac:dyDescent="0.25">
      <c r="H24" s="12">
        <f>AVERAGE(H23,H25)</f>
        <v>96.930975480991989</v>
      </c>
      <c r="I24" s="13"/>
      <c r="J24" s="13"/>
      <c r="K24" s="13"/>
      <c r="L24" s="13"/>
      <c r="M24" s="13"/>
      <c r="N24" s="21">
        <f>+$F$12</f>
        <v>2.3515977294412753</v>
      </c>
      <c r="O24" s="13"/>
      <c r="P24" s="13"/>
      <c r="Q24" s="13">
        <v>0</v>
      </c>
    </row>
    <row r="25" spans="1:17" x14ac:dyDescent="0.25">
      <c r="H25" s="12">
        <f>+$E$12*100</f>
        <v>99.148248034323927</v>
      </c>
      <c r="I25" s="13"/>
      <c r="J25" s="13"/>
      <c r="K25" s="13"/>
      <c r="L25" s="13"/>
      <c r="M25" s="13"/>
      <c r="N25" s="21">
        <f>+$F$12</f>
        <v>2.3515977294412753</v>
      </c>
      <c r="O25" s="13">
        <v>0</v>
      </c>
      <c r="P25" s="13"/>
      <c r="Q25" s="13">
        <v>0</v>
      </c>
    </row>
    <row r="26" spans="1:17" x14ac:dyDescent="0.25">
      <c r="H26" s="12">
        <f>+$E$12*100</f>
        <v>99.148248034323927</v>
      </c>
      <c r="I26" s="13"/>
      <c r="J26" s="13"/>
      <c r="K26" s="13"/>
      <c r="L26" s="13"/>
      <c r="M26" s="13"/>
      <c r="N26" s="13">
        <v>0</v>
      </c>
      <c r="O26" s="21">
        <f>+$F$13</f>
        <v>11.489036775119219</v>
      </c>
      <c r="P26" s="13"/>
      <c r="Q26" s="13">
        <v>0</v>
      </c>
    </row>
    <row r="27" spans="1:17" x14ac:dyDescent="0.25">
      <c r="H27" s="12">
        <f>AVERAGE(H26,H28)</f>
        <v>99.511982459949735</v>
      </c>
      <c r="I27" s="13"/>
      <c r="J27" s="13"/>
      <c r="K27" s="13"/>
      <c r="L27" s="13"/>
      <c r="M27" s="13"/>
      <c r="N27" s="13"/>
      <c r="O27" s="21">
        <f>+$F$13</f>
        <v>11.489036775119219</v>
      </c>
      <c r="P27" s="13"/>
      <c r="Q27" s="13">
        <v>0</v>
      </c>
    </row>
    <row r="28" spans="1:17" x14ac:dyDescent="0.25">
      <c r="H28" s="12">
        <f>+$E$13*100</f>
        <v>99.875716885575557</v>
      </c>
      <c r="I28" s="13"/>
      <c r="J28" s="13"/>
      <c r="K28" s="13"/>
      <c r="L28" s="13"/>
      <c r="M28" s="13"/>
      <c r="N28" s="13"/>
      <c r="O28" s="21">
        <f>+$F$13</f>
        <v>11.489036775119219</v>
      </c>
      <c r="P28" s="13">
        <v>0</v>
      </c>
      <c r="Q28" s="13">
        <v>0</v>
      </c>
    </row>
    <row r="29" spans="1:17" x14ac:dyDescent="0.25">
      <c r="H29" s="12">
        <f>+$E$13*100</f>
        <v>99.875716885575557</v>
      </c>
      <c r="I29" s="13"/>
      <c r="J29" s="13"/>
      <c r="K29" s="13"/>
      <c r="L29" s="13"/>
      <c r="M29" s="13"/>
      <c r="N29" s="13"/>
      <c r="O29" s="13">
        <v>0</v>
      </c>
      <c r="P29" s="21">
        <f>+$F$14</f>
        <v>24.953002615154684</v>
      </c>
      <c r="Q29" s="13">
        <v>0</v>
      </c>
    </row>
    <row r="30" spans="1:17" x14ac:dyDescent="0.25">
      <c r="H30" s="12">
        <f>AVERAGE(H29,H31)</f>
        <v>99.937858442787757</v>
      </c>
      <c r="I30" s="13"/>
      <c r="J30" s="13"/>
      <c r="K30" s="13"/>
      <c r="L30" s="13"/>
      <c r="M30" s="13"/>
      <c r="N30" s="13"/>
      <c r="O30" s="13"/>
      <c r="P30" s="21">
        <f>+$F$14</f>
        <v>24.953002615154684</v>
      </c>
      <c r="Q30" s="13">
        <v>0</v>
      </c>
    </row>
    <row r="31" spans="1:17" x14ac:dyDescent="0.25">
      <c r="H31" s="12">
        <f>+$E$14*100</f>
        <v>99.999999999999972</v>
      </c>
      <c r="I31" s="13"/>
      <c r="J31" s="13"/>
      <c r="K31" s="13"/>
      <c r="L31" s="13"/>
      <c r="M31" s="13"/>
      <c r="N31" s="13"/>
      <c r="O31" s="13"/>
      <c r="P31" s="21">
        <f>+$F$14</f>
        <v>24.953002615154684</v>
      </c>
      <c r="Q31" s="13">
        <v>0</v>
      </c>
    </row>
    <row r="32" spans="1:17" x14ac:dyDescent="0.25">
      <c r="H32" s="12">
        <f>+$E$14*100</f>
        <v>99.999999999999972</v>
      </c>
      <c r="I32" s="13"/>
      <c r="J32" s="13"/>
      <c r="K32" s="13"/>
      <c r="L32" s="13"/>
      <c r="M32" s="13"/>
      <c r="N32" s="13"/>
      <c r="O32" s="13"/>
      <c r="P32" s="13">
        <v>0</v>
      </c>
      <c r="Q32" s="13">
        <v>0</v>
      </c>
    </row>
    <row r="53" spans="8:8" x14ac:dyDescent="0.25">
      <c r="H53" t="s">
        <v>44</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110" zoomScaleNormal="110" workbookViewId="0">
      <selection activeCell="O2" sqref="O2"/>
    </sheetView>
  </sheetViews>
  <sheetFormatPr defaultRowHeight="12" x14ac:dyDescent="0.25"/>
  <sheetData>
    <row r="1" spans="1:1" ht="14.4" x14ac:dyDescent="0.3">
      <c r="A1" s="89" t="s">
        <v>114</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row>
    <row r="6" spans="1:16" ht="48" x14ac:dyDescent="0.25">
      <c r="A6" s="4" t="s">
        <v>2</v>
      </c>
      <c r="B6" s="5" t="s">
        <v>3</v>
      </c>
      <c r="C6" s="6" t="s">
        <v>70</v>
      </c>
      <c r="D6" s="6" t="s">
        <v>71</v>
      </c>
      <c r="E6" s="6" t="s">
        <v>72</v>
      </c>
      <c r="F6" s="6" t="s">
        <v>71</v>
      </c>
      <c r="H6" s="4"/>
      <c r="I6" s="4" t="s">
        <v>7</v>
      </c>
      <c r="J6" s="7" t="s">
        <v>73</v>
      </c>
      <c r="K6" s="4" t="s">
        <v>77</v>
      </c>
      <c r="L6" s="4" t="s">
        <v>75</v>
      </c>
      <c r="M6" s="7" t="s">
        <v>33</v>
      </c>
      <c r="N6" s="4" t="s">
        <v>74</v>
      </c>
      <c r="O6" s="7" t="s">
        <v>76</v>
      </c>
      <c r="P6" s="4"/>
    </row>
    <row r="7" spans="1:16" x14ac:dyDescent="0.25">
      <c r="A7" s="8">
        <v>1</v>
      </c>
      <c r="B7" s="51" t="s">
        <v>7</v>
      </c>
      <c r="C7" s="10">
        <v>0.7868256507197906</v>
      </c>
      <c r="D7" s="11">
        <v>0.43508768791122499</v>
      </c>
      <c r="E7" s="52">
        <f>+C7</f>
        <v>0.7868256507197906</v>
      </c>
      <c r="F7" s="53">
        <f>+D7</f>
        <v>0.43508768791122499</v>
      </c>
      <c r="G7" s="62"/>
      <c r="H7" s="12">
        <v>0</v>
      </c>
      <c r="I7" s="13">
        <v>0</v>
      </c>
      <c r="J7" s="13"/>
      <c r="K7" s="13"/>
      <c r="L7" s="13"/>
      <c r="M7" s="13"/>
      <c r="N7" s="13"/>
      <c r="O7" s="13"/>
      <c r="P7" s="13">
        <v>0</v>
      </c>
    </row>
    <row r="8" spans="1:16" x14ac:dyDescent="0.25">
      <c r="A8" s="8">
        <v>2</v>
      </c>
      <c r="B8" s="51" t="s">
        <v>73</v>
      </c>
      <c r="C8" s="10">
        <v>9.0155591100770684E-3</v>
      </c>
      <c r="D8" s="11">
        <v>1.8268951940618989</v>
      </c>
      <c r="E8" s="52">
        <f t="shared" ref="E8:E13" si="0">+E7+C8</f>
        <v>0.79584120982986772</v>
      </c>
      <c r="F8" s="53">
        <f t="shared" ref="F8:F13" si="1">+D8</f>
        <v>1.8268951940618989</v>
      </c>
      <c r="G8" s="62"/>
      <c r="H8" s="12">
        <v>0</v>
      </c>
      <c r="I8" s="15">
        <f>+$F$7</f>
        <v>0.43508768791122499</v>
      </c>
      <c r="J8" s="13"/>
      <c r="K8" s="13"/>
      <c r="L8" s="13"/>
      <c r="M8" s="13"/>
      <c r="N8" s="13"/>
      <c r="O8" s="13"/>
      <c r="P8" s="13">
        <v>0</v>
      </c>
    </row>
    <row r="9" spans="1:16" x14ac:dyDescent="0.25">
      <c r="A9" s="8">
        <v>4</v>
      </c>
      <c r="B9" s="51" t="s">
        <v>77</v>
      </c>
      <c r="C9" s="10">
        <v>1.6286171295623091E-2</v>
      </c>
      <c r="D9" s="11">
        <v>1.9400718666144461</v>
      </c>
      <c r="E9" s="52">
        <f t="shared" si="0"/>
        <v>0.81212738112549077</v>
      </c>
      <c r="F9" s="53">
        <f t="shared" si="1"/>
        <v>1.9400718666144461</v>
      </c>
      <c r="G9" s="62"/>
      <c r="H9" s="12">
        <f>AVERAGE(H8,H10)</f>
        <v>39.341282535989528</v>
      </c>
      <c r="I9" s="15">
        <f>+$F$7</f>
        <v>0.43508768791122499</v>
      </c>
      <c r="J9" s="13"/>
      <c r="K9" s="13"/>
      <c r="L9" s="13"/>
      <c r="M9" s="13"/>
      <c r="N9" s="13"/>
      <c r="O9" s="13"/>
      <c r="P9" s="13">
        <v>0</v>
      </c>
    </row>
    <row r="10" spans="1:16" x14ac:dyDescent="0.25">
      <c r="A10" s="8">
        <v>7</v>
      </c>
      <c r="B10" s="51" t="s">
        <v>75</v>
      </c>
      <c r="C10" s="10">
        <v>0.13043478260869565</v>
      </c>
      <c r="D10" s="11">
        <v>2.0115709021260462</v>
      </c>
      <c r="E10" s="52">
        <f t="shared" si="0"/>
        <v>0.94256216373418644</v>
      </c>
      <c r="F10" s="53">
        <f t="shared" si="1"/>
        <v>2.0115709021260462</v>
      </c>
      <c r="G10" s="62"/>
      <c r="H10" s="12">
        <f>+$E$7*100</f>
        <v>78.682565071979056</v>
      </c>
      <c r="I10" s="15">
        <f>+$F$7</f>
        <v>0.43508768791122499</v>
      </c>
      <c r="J10" s="13">
        <v>0</v>
      </c>
      <c r="K10" s="13"/>
      <c r="L10" s="13"/>
      <c r="M10" s="13"/>
      <c r="N10" s="13"/>
      <c r="O10" s="13"/>
      <c r="P10" s="13">
        <v>0</v>
      </c>
    </row>
    <row r="11" spans="1:16" x14ac:dyDescent="0.25">
      <c r="A11" s="8">
        <v>3</v>
      </c>
      <c r="B11" s="51" t="s">
        <v>33</v>
      </c>
      <c r="C11" s="10">
        <v>3.5480587465464591E-2</v>
      </c>
      <c r="D11" s="11">
        <v>4.5490207315014031</v>
      </c>
      <c r="E11" s="52">
        <f t="shared" si="0"/>
        <v>0.97804275119965101</v>
      </c>
      <c r="F11" s="53">
        <f t="shared" si="1"/>
        <v>4.5490207315014031</v>
      </c>
      <c r="G11" s="62"/>
      <c r="H11" s="12">
        <f>+$E$7*100</f>
        <v>78.682565071979056</v>
      </c>
      <c r="I11" s="13">
        <v>0</v>
      </c>
      <c r="J11" s="29">
        <f>+$F$8</f>
        <v>1.8268951940618989</v>
      </c>
      <c r="K11" s="13"/>
      <c r="L11" s="13"/>
      <c r="M11" s="13"/>
      <c r="N11" s="13"/>
      <c r="O11" s="13"/>
      <c r="P11" s="13">
        <v>0</v>
      </c>
    </row>
    <row r="12" spans="1:16" x14ac:dyDescent="0.25">
      <c r="A12" s="8">
        <v>5</v>
      </c>
      <c r="B12" s="51" t="s">
        <v>74</v>
      </c>
      <c r="C12" s="10">
        <v>1.8321942707575978E-2</v>
      </c>
      <c r="D12" s="11">
        <v>6.6107689353395509</v>
      </c>
      <c r="E12" s="52">
        <f t="shared" si="0"/>
        <v>0.99636469390722704</v>
      </c>
      <c r="F12" s="53">
        <f t="shared" si="1"/>
        <v>6.6107689353395509</v>
      </c>
      <c r="G12" s="62"/>
      <c r="H12" s="12">
        <f>AVERAGE(H11,H13)</f>
        <v>79.133343027482908</v>
      </c>
      <c r="I12" s="13"/>
      <c r="J12" s="29">
        <f>+$F$8</f>
        <v>1.8268951940618989</v>
      </c>
      <c r="K12" s="13"/>
      <c r="L12" s="13"/>
      <c r="M12" s="13"/>
      <c r="N12" s="13"/>
      <c r="O12" s="13"/>
      <c r="P12" s="13">
        <v>0</v>
      </c>
    </row>
    <row r="13" spans="1:16" x14ac:dyDescent="0.25">
      <c r="A13" s="8">
        <v>6</v>
      </c>
      <c r="B13" s="54" t="s">
        <v>76</v>
      </c>
      <c r="C13" s="10">
        <v>3.6353060927730111E-3</v>
      </c>
      <c r="D13" s="11">
        <v>17.79551704294061</v>
      </c>
      <c r="E13" s="52">
        <f t="shared" si="0"/>
        <v>1</v>
      </c>
      <c r="F13" s="53">
        <f t="shared" si="1"/>
        <v>17.79551704294061</v>
      </c>
      <c r="G13" s="62"/>
      <c r="H13" s="12">
        <f>+$E$8*100</f>
        <v>79.584120982986775</v>
      </c>
      <c r="I13" s="13"/>
      <c r="J13" s="29">
        <f>+$F$8</f>
        <v>1.8268951940618989</v>
      </c>
      <c r="K13" s="13">
        <v>0</v>
      </c>
      <c r="L13" s="13"/>
      <c r="M13" s="13"/>
      <c r="N13" s="13"/>
      <c r="O13" s="13"/>
      <c r="P13" s="13">
        <v>0</v>
      </c>
    </row>
    <row r="14" spans="1:16" x14ac:dyDescent="0.25">
      <c r="A14" s="8"/>
      <c r="B14" s="9"/>
      <c r="C14" s="10">
        <v>1</v>
      </c>
      <c r="D14" s="11"/>
      <c r="E14" s="10"/>
      <c r="F14" s="11"/>
      <c r="H14" s="12">
        <f>+$E$8*100</f>
        <v>79.584120982986775</v>
      </c>
      <c r="I14" s="13"/>
      <c r="J14" s="13">
        <v>0</v>
      </c>
      <c r="K14" s="20">
        <f>+$F$9</f>
        <v>1.9400718666144461</v>
      </c>
      <c r="L14" s="13"/>
      <c r="M14" s="13"/>
      <c r="N14" s="13"/>
      <c r="O14" s="13"/>
      <c r="P14" s="13">
        <v>0</v>
      </c>
    </row>
    <row r="15" spans="1:16" x14ac:dyDescent="0.25">
      <c r="B15" s="16"/>
      <c r="C15" s="18"/>
      <c r="D15" s="18"/>
      <c r="E15" s="19"/>
      <c r="F15" s="19"/>
      <c r="H15" s="12">
        <f>AVERAGE(H14,H16)</f>
        <v>80.398429547767932</v>
      </c>
      <c r="I15" s="13"/>
      <c r="J15" s="13"/>
      <c r="K15" s="20">
        <f>+$F$9</f>
        <v>1.9400718666144461</v>
      </c>
      <c r="L15" s="13"/>
      <c r="M15" s="13"/>
      <c r="N15" s="13"/>
      <c r="O15" s="13"/>
      <c r="P15" s="13">
        <v>0</v>
      </c>
    </row>
    <row r="16" spans="1:16" x14ac:dyDescent="0.25">
      <c r="H16" s="12">
        <f>+$E$9*100</f>
        <v>81.212738112549076</v>
      </c>
      <c r="I16" s="13"/>
      <c r="J16" s="13"/>
      <c r="K16" s="20">
        <f>+$F$9</f>
        <v>1.9400718666144461</v>
      </c>
      <c r="L16" s="13">
        <v>0</v>
      </c>
      <c r="M16" s="13"/>
      <c r="N16" s="13"/>
      <c r="O16" s="13"/>
      <c r="P16" s="13">
        <v>0</v>
      </c>
    </row>
    <row r="17" spans="1:16" x14ac:dyDescent="0.25">
      <c r="A17" s="31"/>
      <c r="B17" s="26"/>
      <c r="H17" s="12">
        <f>+$E$9*100</f>
        <v>81.212738112549076</v>
      </c>
      <c r="I17" s="13"/>
      <c r="J17" s="13"/>
      <c r="K17" s="13">
        <v>0</v>
      </c>
      <c r="L17" s="21">
        <f>+$F$10</f>
        <v>2.0115709021260462</v>
      </c>
      <c r="M17" s="13"/>
      <c r="N17" s="13"/>
      <c r="O17" s="13"/>
      <c r="P17" s="13">
        <v>0</v>
      </c>
    </row>
    <row r="18" spans="1:16" x14ac:dyDescent="0.25">
      <c r="H18" s="12">
        <f>AVERAGE(H17,H19)</f>
        <v>87.734477242983857</v>
      </c>
      <c r="I18" s="13"/>
      <c r="J18" s="13"/>
      <c r="K18" s="13"/>
      <c r="L18" s="21">
        <f>+$F$10</f>
        <v>2.0115709021260462</v>
      </c>
      <c r="M18" s="13"/>
      <c r="N18" s="13"/>
      <c r="O18" s="13"/>
      <c r="P18" s="13">
        <v>0</v>
      </c>
    </row>
    <row r="19" spans="1:16" x14ac:dyDescent="0.25">
      <c r="H19" s="12">
        <f>+$E$10*100</f>
        <v>94.256216373418638</v>
      </c>
      <c r="I19" s="13"/>
      <c r="J19" s="13"/>
      <c r="K19" s="13"/>
      <c r="L19" s="21">
        <f>+$F$10</f>
        <v>2.0115709021260462</v>
      </c>
      <c r="M19" s="13">
        <v>0</v>
      </c>
      <c r="N19" s="13"/>
      <c r="O19" s="13"/>
      <c r="P19" s="13">
        <v>0</v>
      </c>
    </row>
    <row r="20" spans="1:16" x14ac:dyDescent="0.25">
      <c r="H20" s="12">
        <f>+$E$10*100</f>
        <v>94.256216373418638</v>
      </c>
      <c r="I20" s="13"/>
      <c r="J20" s="13"/>
      <c r="K20" s="13"/>
      <c r="L20" s="13">
        <v>0</v>
      </c>
      <c r="M20" s="21">
        <f>+$F$11</f>
        <v>4.5490207315014031</v>
      </c>
      <c r="N20" s="13"/>
      <c r="O20" s="13"/>
      <c r="P20" s="13">
        <v>0</v>
      </c>
    </row>
    <row r="21" spans="1:16" x14ac:dyDescent="0.25">
      <c r="H21" s="12">
        <f>AVERAGE(H20,H22)</f>
        <v>96.030245746691861</v>
      </c>
      <c r="I21" s="13"/>
      <c r="J21" s="13"/>
      <c r="K21" s="13"/>
      <c r="L21" s="13"/>
      <c r="M21" s="21">
        <f>+$F$11</f>
        <v>4.5490207315014031</v>
      </c>
      <c r="N21" s="13"/>
      <c r="O21" s="13"/>
      <c r="P21" s="13">
        <v>0</v>
      </c>
    </row>
    <row r="22" spans="1:16" x14ac:dyDescent="0.25">
      <c r="H22" s="12">
        <f>+$E$11*100</f>
        <v>97.804275119965098</v>
      </c>
      <c r="I22" s="13"/>
      <c r="J22" s="13"/>
      <c r="K22" s="13"/>
      <c r="L22" s="13"/>
      <c r="M22" s="21">
        <f>+$F$11</f>
        <v>4.5490207315014031</v>
      </c>
      <c r="N22" s="13">
        <v>0</v>
      </c>
      <c r="O22" s="13"/>
      <c r="P22" s="13">
        <v>0</v>
      </c>
    </row>
    <row r="23" spans="1:16" x14ac:dyDescent="0.25">
      <c r="H23" s="12">
        <f>+$E$11*100</f>
        <v>97.804275119965098</v>
      </c>
      <c r="I23" s="13"/>
      <c r="J23" s="13"/>
      <c r="K23" s="13"/>
      <c r="L23" s="13"/>
      <c r="M23" s="13">
        <v>0</v>
      </c>
      <c r="N23" s="21">
        <f>+$F$12</f>
        <v>6.6107689353395509</v>
      </c>
      <c r="O23" s="13"/>
      <c r="P23" s="13">
        <v>0</v>
      </c>
    </row>
    <row r="24" spans="1:16" x14ac:dyDescent="0.25">
      <c r="H24" s="12">
        <f>AVERAGE(H23,H25)</f>
        <v>98.720372255343904</v>
      </c>
      <c r="I24" s="13"/>
      <c r="J24" s="13"/>
      <c r="K24" s="13"/>
      <c r="L24" s="13"/>
      <c r="M24" s="13"/>
      <c r="N24" s="21">
        <f>+$F$12</f>
        <v>6.6107689353395509</v>
      </c>
      <c r="O24" s="13"/>
      <c r="P24" s="13">
        <v>0</v>
      </c>
    </row>
    <row r="25" spans="1:16" x14ac:dyDescent="0.25">
      <c r="H25" s="12">
        <f>+$E$12*100</f>
        <v>99.636469390722709</v>
      </c>
      <c r="I25" s="13"/>
      <c r="J25" s="13"/>
      <c r="K25" s="13"/>
      <c r="L25" s="13"/>
      <c r="M25" s="13"/>
      <c r="N25" s="21">
        <f>+$F$12</f>
        <v>6.6107689353395509</v>
      </c>
      <c r="O25" s="13">
        <v>0</v>
      </c>
      <c r="P25" s="13">
        <v>0</v>
      </c>
    </row>
    <row r="26" spans="1:16" x14ac:dyDescent="0.25">
      <c r="H26" s="12">
        <f>+$E$12*100</f>
        <v>99.636469390722709</v>
      </c>
      <c r="I26" s="13"/>
      <c r="J26" s="13"/>
      <c r="K26" s="13"/>
      <c r="L26" s="13"/>
      <c r="M26" s="13"/>
      <c r="N26" s="13">
        <v>0</v>
      </c>
      <c r="O26" s="21">
        <f>+$F$13</f>
        <v>17.79551704294061</v>
      </c>
      <c r="P26" s="13">
        <v>0</v>
      </c>
    </row>
    <row r="27" spans="1:16" x14ac:dyDescent="0.25">
      <c r="H27" s="12">
        <f>AVERAGE(H26,H28)</f>
        <v>99.818234695361355</v>
      </c>
      <c r="I27" s="13"/>
      <c r="J27" s="13"/>
      <c r="K27" s="13"/>
      <c r="L27" s="13"/>
      <c r="M27" s="13"/>
      <c r="N27" s="13"/>
      <c r="O27" s="21">
        <f>+$F$13</f>
        <v>17.79551704294061</v>
      </c>
      <c r="P27" s="13">
        <v>0</v>
      </c>
    </row>
    <row r="28" spans="1:16" x14ac:dyDescent="0.25">
      <c r="H28" s="12">
        <f>+$E$13*100</f>
        <v>100</v>
      </c>
      <c r="I28" s="13"/>
      <c r="J28" s="13"/>
      <c r="K28" s="13"/>
      <c r="L28" s="13"/>
      <c r="M28" s="13"/>
      <c r="N28" s="13"/>
      <c r="O28" s="21">
        <f>+$F$13</f>
        <v>17.79551704294061</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A4" sqref="A4"/>
    </sheetView>
  </sheetViews>
  <sheetFormatPr defaultRowHeight="12" x14ac:dyDescent="0.25"/>
  <cols>
    <col min="2" max="2" width="29.5703125" customWidth="1"/>
    <col min="3" max="6" width="14.140625" customWidth="1"/>
  </cols>
  <sheetData>
    <row r="1" spans="1:11" ht="14.4" x14ac:dyDescent="0.25">
      <c r="A1" s="1" t="s">
        <v>45</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ht="36" x14ac:dyDescent="0.25">
      <c r="A6" s="4" t="s">
        <v>2</v>
      </c>
      <c r="B6" s="5" t="s">
        <v>3</v>
      </c>
      <c r="C6" s="6" t="s">
        <v>46</v>
      </c>
      <c r="D6" s="6" t="s">
        <v>47</v>
      </c>
      <c r="E6" s="6" t="s">
        <v>6</v>
      </c>
      <c r="F6" s="6" t="s">
        <v>47</v>
      </c>
      <c r="H6" s="4"/>
      <c r="I6" s="7" t="s">
        <v>7</v>
      </c>
      <c r="J6" s="7" t="s">
        <v>8</v>
      </c>
      <c r="K6" s="4" t="s">
        <v>9</v>
      </c>
    </row>
    <row r="7" spans="1:11" x14ac:dyDescent="0.25">
      <c r="A7" s="8">
        <v>1</v>
      </c>
      <c r="B7" s="9" t="s">
        <v>7</v>
      </c>
      <c r="C7" s="10">
        <v>0.80500000000000005</v>
      </c>
      <c r="D7" s="11">
        <v>0.34601452644791325</v>
      </c>
      <c r="E7" s="10">
        <v>0.80500000000000005</v>
      </c>
      <c r="F7" s="11">
        <v>0.34601452644791325</v>
      </c>
      <c r="H7" s="12">
        <v>0</v>
      </c>
      <c r="I7" s="13">
        <v>0</v>
      </c>
      <c r="J7" s="13"/>
      <c r="K7" s="13"/>
    </row>
    <row r="8" spans="1:11" x14ac:dyDescent="0.25">
      <c r="A8" s="8">
        <v>3</v>
      </c>
      <c r="B8" s="14" t="s">
        <v>8</v>
      </c>
      <c r="C8" s="10">
        <v>0.16100000381469701</v>
      </c>
      <c r="D8" s="11">
        <v>2.9639100165219849</v>
      </c>
      <c r="E8" s="10">
        <v>0.96600000381469708</v>
      </c>
      <c r="F8" s="11">
        <v>2.9639100165219849</v>
      </c>
      <c r="H8" s="12">
        <v>0</v>
      </c>
      <c r="I8" s="15">
        <f>+$F$7</f>
        <v>0.34601452644791325</v>
      </c>
      <c r="J8" s="13"/>
      <c r="K8" s="13"/>
    </row>
    <row r="9" spans="1:11" x14ac:dyDescent="0.25">
      <c r="A9" s="8">
        <v>2</v>
      </c>
      <c r="B9" s="9" t="s">
        <v>9</v>
      </c>
      <c r="C9" s="10">
        <v>3.4000000953674302E-2</v>
      </c>
      <c r="D9" s="11">
        <v>7.1843757468063814</v>
      </c>
      <c r="E9" s="10">
        <v>1.0000000047683715</v>
      </c>
      <c r="F9" s="11">
        <v>7.1843757468063814</v>
      </c>
      <c r="H9" s="12">
        <f>AVERAGE(H8,H10)</f>
        <v>40.25</v>
      </c>
      <c r="I9" s="15">
        <f>+$F$7</f>
        <v>0.34601452644791325</v>
      </c>
      <c r="J9" s="13"/>
      <c r="K9" s="13"/>
    </row>
    <row r="10" spans="1:11" x14ac:dyDescent="0.25">
      <c r="B10" s="16"/>
      <c r="C10" s="17"/>
      <c r="D10" s="18"/>
      <c r="E10" s="19"/>
      <c r="F10" s="19"/>
      <c r="H10" s="12">
        <f>+$E$7*100</f>
        <v>80.5</v>
      </c>
      <c r="I10" s="15">
        <f>+$F$7</f>
        <v>0.34601452644791325</v>
      </c>
      <c r="J10" s="13">
        <v>0</v>
      </c>
      <c r="K10" s="20"/>
    </row>
    <row r="11" spans="1:11" x14ac:dyDescent="0.25">
      <c r="H11" s="12">
        <f>+$E$7*100</f>
        <v>80.5</v>
      </c>
      <c r="I11" s="13">
        <v>0</v>
      </c>
      <c r="J11" s="21">
        <f>+$F$8</f>
        <v>2.9639100165219849</v>
      </c>
      <c r="K11" s="20"/>
    </row>
    <row r="12" spans="1:11" x14ac:dyDescent="0.25">
      <c r="A12" s="25"/>
      <c r="B12" s="26"/>
      <c r="H12" s="12">
        <f>AVERAGE(H11,H13)</f>
        <v>88.550000190734863</v>
      </c>
      <c r="I12" s="13"/>
      <c r="J12" s="21">
        <f>+$F$8</f>
        <v>2.9639100165219849</v>
      </c>
      <c r="K12" s="13"/>
    </row>
    <row r="13" spans="1:11" x14ac:dyDescent="0.25">
      <c r="H13" s="12">
        <f>+$E$8*100</f>
        <v>96.600000381469712</v>
      </c>
      <c r="I13" s="13"/>
      <c r="J13" s="21">
        <f>+$F$8</f>
        <v>2.9639100165219849</v>
      </c>
      <c r="K13" s="13">
        <v>0</v>
      </c>
    </row>
    <row r="14" spans="1:11" x14ac:dyDescent="0.25">
      <c r="H14" s="12">
        <f>+$E$8*100</f>
        <v>96.600000381469712</v>
      </c>
      <c r="I14" s="13"/>
      <c r="J14" s="13">
        <v>0</v>
      </c>
      <c r="K14" s="21">
        <f>+$F$9</f>
        <v>7.1843757468063814</v>
      </c>
    </row>
    <row r="15" spans="1:11" x14ac:dyDescent="0.25">
      <c r="H15" s="12">
        <f>AVERAGE(H14,H16)</f>
        <v>98.300000429153428</v>
      </c>
      <c r="I15" s="13"/>
      <c r="J15" s="13"/>
      <c r="K15" s="21">
        <f>+$F$9</f>
        <v>7.1843757468063814</v>
      </c>
    </row>
    <row r="16" spans="1:11" x14ac:dyDescent="0.25">
      <c r="H16" s="22">
        <f>+$E$9*100</f>
        <v>100.00000047683714</v>
      </c>
      <c r="I16" s="23"/>
      <c r="J16" s="23"/>
      <c r="K16" s="24">
        <f>+$F$9</f>
        <v>7.1843757468063814</v>
      </c>
    </row>
    <row r="17" spans="8:11" x14ac:dyDescent="0.25">
      <c r="H17" s="12">
        <f>+$E$9*100</f>
        <v>100.00000047683714</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77</v>
      </c>
      <c r="K6" s="4" t="s">
        <v>75</v>
      </c>
      <c r="L6" s="4" t="s">
        <v>74</v>
      </c>
      <c r="M6" s="7" t="s">
        <v>76</v>
      </c>
      <c r="N6" s="4" t="s">
        <v>73</v>
      </c>
      <c r="O6" s="7" t="s">
        <v>33</v>
      </c>
      <c r="P6" s="4"/>
    </row>
    <row r="7" spans="1:16" x14ac:dyDescent="0.25">
      <c r="A7" s="8">
        <v>1</v>
      </c>
      <c r="B7" s="51" t="s">
        <v>7</v>
      </c>
      <c r="C7" s="10">
        <v>0.76096396005210598</v>
      </c>
      <c r="D7" s="11">
        <v>0.29889176323239924</v>
      </c>
      <c r="E7" s="52">
        <f>+C7</f>
        <v>0.76096396005210598</v>
      </c>
      <c r="F7" s="53">
        <f>+D7</f>
        <v>0.29889176323239924</v>
      </c>
      <c r="G7" s="62"/>
      <c r="H7" s="12">
        <v>0</v>
      </c>
      <c r="I7" s="13">
        <v>0</v>
      </c>
      <c r="J7" s="13"/>
      <c r="K7" s="13"/>
      <c r="L7" s="13"/>
      <c r="M7" s="13"/>
      <c r="N7" s="13"/>
      <c r="O7" s="13"/>
      <c r="P7" s="13">
        <v>0</v>
      </c>
    </row>
    <row r="8" spans="1:16" x14ac:dyDescent="0.25">
      <c r="A8" s="8">
        <v>4</v>
      </c>
      <c r="B8" s="51" t="s">
        <v>77</v>
      </c>
      <c r="C8" s="10">
        <v>2.7681285280069474E-2</v>
      </c>
      <c r="D8" s="11">
        <v>0.88238231173471537</v>
      </c>
      <c r="E8" s="52">
        <f t="shared" ref="E8:E13" si="0">+E7+C8</f>
        <v>0.7886452453321755</v>
      </c>
      <c r="F8" s="53">
        <f t="shared" ref="F8:F13" si="1">+D8</f>
        <v>0.88238231173471537</v>
      </c>
      <c r="G8" s="62"/>
      <c r="H8" s="12">
        <v>0</v>
      </c>
      <c r="I8" s="15">
        <f>+$F$7</f>
        <v>0.29889176323239924</v>
      </c>
      <c r="J8" s="13"/>
      <c r="K8" s="13"/>
      <c r="L8" s="13"/>
      <c r="M8" s="13"/>
      <c r="N8" s="13"/>
      <c r="O8" s="13"/>
      <c r="P8" s="13">
        <v>0</v>
      </c>
    </row>
    <row r="9" spans="1:16" x14ac:dyDescent="0.25">
      <c r="A9" s="8">
        <v>7</v>
      </c>
      <c r="B9" s="51" t="s">
        <v>75</v>
      </c>
      <c r="C9" s="10">
        <v>0.16641337386018237</v>
      </c>
      <c r="D9" s="11">
        <v>1.8660148416405333</v>
      </c>
      <c r="E9" s="52">
        <f t="shared" si="0"/>
        <v>0.9550586191923579</v>
      </c>
      <c r="F9" s="53">
        <f t="shared" si="1"/>
        <v>1.8660148416405333</v>
      </c>
      <c r="G9" s="62"/>
      <c r="H9" s="12">
        <f>AVERAGE(H8,H10)</f>
        <v>38.048198002605297</v>
      </c>
      <c r="I9" s="15">
        <f>+$F$7</f>
        <v>0.29889176323239924</v>
      </c>
      <c r="J9" s="13"/>
      <c r="K9" s="13"/>
      <c r="L9" s="13"/>
      <c r="M9" s="13"/>
      <c r="N9" s="13"/>
      <c r="O9" s="13"/>
      <c r="P9" s="13">
        <v>0</v>
      </c>
    </row>
    <row r="10" spans="1:16" x14ac:dyDescent="0.25">
      <c r="A10" s="8">
        <v>5</v>
      </c>
      <c r="B10" s="51" t="s">
        <v>74</v>
      </c>
      <c r="C10" s="10">
        <v>2.1710811984368215E-2</v>
      </c>
      <c r="D10" s="11">
        <v>6.6216388956792267</v>
      </c>
      <c r="E10" s="52">
        <f t="shared" si="0"/>
        <v>0.9767694311767261</v>
      </c>
      <c r="F10" s="53">
        <f t="shared" si="1"/>
        <v>6.6216388956792267</v>
      </c>
      <c r="G10" s="62"/>
      <c r="H10" s="12">
        <f>+$E$7*100</f>
        <v>76.096396005210593</v>
      </c>
      <c r="I10" s="15">
        <f>+$F$7</f>
        <v>0.29889176323239924</v>
      </c>
      <c r="J10" s="13">
        <v>0</v>
      </c>
      <c r="K10" s="13"/>
      <c r="L10" s="13"/>
      <c r="M10" s="13"/>
      <c r="N10" s="13"/>
      <c r="O10" s="13"/>
      <c r="P10" s="13">
        <v>0</v>
      </c>
    </row>
    <row r="11" spans="1:16" x14ac:dyDescent="0.25">
      <c r="A11" s="8">
        <v>6</v>
      </c>
      <c r="B11" s="54" t="s">
        <v>76</v>
      </c>
      <c r="C11" s="10">
        <v>1.1289622231871473E-2</v>
      </c>
      <c r="D11" s="11">
        <v>9.2760888315849037</v>
      </c>
      <c r="E11" s="52">
        <f t="shared" si="0"/>
        <v>0.98805905340859757</v>
      </c>
      <c r="F11" s="53">
        <f t="shared" si="1"/>
        <v>9.2760888315849037</v>
      </c>
      <c r="G11" s="62"/>
      <c r="H11" s="12">
        <f>+$E$7*100</f>
        <v>76.096396005210593</v>
      </c>
      <c r="I11" s="13">
        <v>0</v>
      </c>
      <c r="J11" s="29">
        <f>+$F$8</f>
        <v>0.88238231173471537</v>
      </c>
      <c r="K11" s="13"/>
      <c r="L11" s="13"/>
      <c r="M11" s="13"/>
      <c r="N11" s="13"/>
      <c r="O11" s="13"/>
      <c r="P11" s="13">
        <v>0</v>
      </c>
    </row>
    <row r="12" spans="1:16" x14ac:dyDescent="0.25">
      <c r="A12" s="8">
        <v>2</v>
      </c>
      <c r="B12" s="51" t="s">
        <v>73</v>
      </c>
      <c r="C12" s="10">
        <v>5.3191489361702126E-3</v>
      </c>
      <c r="D12" s="11">
        <v>10.816086306635965</v>
      </c>
      <c r="E12" s="52">
        <f t="shared" si="0"/>
        <v>0.99337820234476781</v>
      </c>
      <c r="F12" s="53">
        <f t="shared" si="1"/>
        <v>10.816086306635965</v>
      </c>
      <c r="G12" s="62"/>
      <c r="H12" s="12">
        <f>AVERAGE(H11,H13)</f>
        <v>77.480460269214063</v>
      </c>
      <c r="I12" s="13"/>
      <c r="J12" s="29">
        <f>+$F$8</f>
        <v>0.88238231173471537</v>
      </c>
      <c r="K12" s="13"/>
      <c r="L12" s="13"/>
      <c r="M12" s="13"/>
      <c r="N12" s="13"/>
      <c r="O12" s="13"/>
      <c r="P12" s="13">
        <v>0</v>
      </c>
    </row>
    <row r="13" spans="1:16" x14ac:dyDescent="0.25">
      <c r="A13" s="8">
        <v>3</v>
      </c>
      <c r="B13" s="51" t="s">
        <v>33</v>
      </c>
      <c r="C13" s="10">
        <v>6.6217976552323055E-3</v>
      </c>
      <c r="D13" s="11">
        <v>19.871004120782857</v>
      </c>
      <c r="E13" s="52">
        <f t="shared" si="0"/>
        <v>1.0000000000000002</v>
      </c>
      <c r="F13" s="53">
        <f t="shared" si="1"/>
        <v>19.871004120782857</v>
      </c>
      <c r="G13" s="62"/>
      <c r="H13" s="12">
        <f>+$E$8*100</f>
        <v>78.864524533217548</v>
      </c>
      <c r="I13" s="13"/>
      <c r="J13" s="29">
        <f>+$F$8</f>
        <v>0.88238231173471537</v>
      </c>
      <c r="K13" s="13">
        <v>0</v>
      </c>
      <c r="L13" s="13"/>
      <c r="M13" s="13"/>
      <c r="N13" s="13"/>
      <c r="O13" s="13"/>
      <c r="P13" s="13">
        <v>0</v>
      </c>
    </row>
    <row r="14" spans="1:16" x14ac:dyDescent="0.25">
      <c r="A14" s="8"/>
      <c r="B14" s="9"/>
      <c r="C14" s="10">
        <v>1.0000000000000002</v>
      </c>
      <c r="D14" s="11"/>
      <c r="E14" s="10"/>
      <c r="F14" s="11"/>
      <c r="H14" s="12">
        <f>+$E$8*100</f>
        <v>78.864524533217548</v>
      </c>
      <c r="I14" s="13"/>
      <c r="J14" s="13">
        <v>0</v>
      </c>
      <c r="K14" s="20">
        <f>+$F$9</f>
        <v>1.8660148416405333</v>
      </c>
      <c r="L14" s="13"/>
      <c r="M14" s="13"/>
      <c r="N14" s="13"/>
      <c r="O14" s="13"/>
      <c r="P14" s="13">
        <v>0</v>
      </c>
    </row>
    <row r="15" spans="1:16" x14ac:dyDescent="0.25">
      <c r="B15" s="16"/>
      <c r="C15" s="18"/>
      <c r="D15" s="18"/>
      <c r="E15" s="19"/>
      <c r="F15" s="19"/>
      <c r="H15" s="12">
        <f>AVERAGE(H14,H16)</f>
        <v>87.185193226226659</v>
      </c>
      <c r="I15" s="13"/>
      <c r="J15" s="13"/>
      <c r="K15" s="20">
        <f>+$F$9</f>
        <v>1.8660148416405333</v>
      </c>
      <c r="L15" s="13"/>
      <c r="M15" s="13"/>
      <c r="N15" s="13"/>
      <c r="O15" s="13"/>
      <c r="P15" s="13">
        <v>0</v>
      </c>
    </row>
    <row r="16" spans="1:16" x14ac:dyDescent="0.25">
      <c r="H16" s="12">
        <f>+$E$9*100</f>
        <v>95.505861919235784</v>
      </c>
      <c r="I16" s="13"/>
      <c r="J16" s="13"/>
      <c r="K16" s="20">
        <f>+$F$9</f>
        <v>1.8660148416405333</v>
      </c>
      <c r="L16" s="13">
        <v>0</v>
      </c>
      <c r="M16" s="13"/>
      <c r="N16" s="13"/>
      <c r="O16" s="13"/>
      <c r="P16" s="13">
        <v>0</v>
      </c>
    </row>
    <row r="17" spans="1:16" x14ac:dyDescent="0.25">
      <c r="A17" s="31"/>
      <c r="B17" s="26"/>
      <c r="H17" s="12">
        <f>+$E$9*100</f>
        <v>95.505861919235784</v>
      </c>
      <c r="I17" s="13"/>
      <c r="J17" s="13"/>
      <c r="K17" s="13">
        <v>0</v>
      </c>
      <c r="L17" s="21">
        <f>+$F$10</f>
        <v>6.6216388956792267</v>
      </c>
      <c r="M17" s="13"/>
      <c r="N17" s="13"/>
      <c r="O17" s="13"/>
      <c r="P17" s="13">
        <v>0</v>
      </c>
    </row>
    <row r="18" spans="1:16" x14ac:dyDescent="0.25">
      <c r="H18" s="12">
        <f>AVERAGE(H17,H19)</f>
        <v>96.591402518454203</v>
      </c>
      <c r="I18" s="13"/>
      <c r="J18" s="13"/>
      <c r="K18" s="13"/>
      <c r="L18" s="21">
        <f>+$F$10</f>
        <v>6.6216388956792267</v>
      </c>
      <c r="M18" s="13"/>
      <c r="N18" s="13"/>
      <c r="O18" s="13"/>
      <c r="P18" s="13">
        <v>0</v>
      </c>
    </row>
    <row r="19" spans="1:16" x14ac:dyDescent="0.25">
      <c r="H19" s="12">
        <f>+$E$10*100</f>
        <v>97.676943117672607</v>
      </c>
      <c r="I19" s="13"/>
      <c r="J19" s="13"/>
      <c r="K19" s="13"/>
      <c r="L19" s="21">
        <f>+$F$10</f>
        <v>6.6216388956792267</v>
      </c>
      <c r="M19" s="13">
        <v>0</v>
      </c>
      <c r="N19" s="13"/>
      <c r="O19" s="13"/>
      <c r="P19" s="13">
        <v>0</v>
      </c>
    </row>
    <row r="20" spans="1:16" x14ac:dyDescent="0.25">
      <c r="H20" s="12">
        <f>+$E$10*100</f>
        <v>97.676943117672607</v>
      </c>
      <c r="I20" s="13"/>
      <c r="J20" s="13"/>
      <c r="K20" s="13"/>
      <c r="L20" s="13">
        <v>0</v>
      </c>
      <c r="M20" s="21">
        <f>+$F$11</f>
        <v>9.2760888315849037</v>
      </c>
      <c r="N20" s="13"/>
      <c r="O20" s="13"/>
      <c r="P20" s="13">
        <v>0</v>
      </c>
    </row>
    <row r="21" spans="1:16" x14ac:dyDescent="0.25">
      <c r="H21" s="12">
        <f>AVERAGE(H20,H22)</f>
        <v>98.241424229266187</v>
      </c>
      <c r="I21" s="13"/>
      <c r="J21" s="13"/>
      <c r="K21" s="13"/>
      <c r="L21" s="13"/>
      <c r="M21" s="21">
        <f>+$F$11</f>
        <v>9.2760888315849037</v>
      </c>
      <c r="N21" s="13"/>
      <c r="O21" s="13"/>
      <c r="P21" s="13">
        <v>0</v>
      </c>
    </row>
    <row r="22" spans="1:16" x14ac:dyDescent="0.25">
      <c r="H22" s="12">
        <f>+$E$11*100</f>
        <v>98.805905340859752</v>
      </c>
      <c r="I22" s="13"/>
      <c r="J22" s="13"/>
      <c r="K22" s="13"/>
      <c r="L22" s="13"/>
      <c r="M22" s="21">
        <f>+$F$11</f>
        <v>9.2760888315849037</v>
      </c>
      <c r="N22" s="13">
        <v>0</v>
      </c>
      <c r="O22" s="13"/>
      <c r="P22" s="13">
        <v>0</v>
      </c>
    </row>
    <row r="23" spans="1:16" x14ac:dyDescent="0.25">
      <c r="H23" s="12">
        <f>+$E$11*100</f>
        <v>98.805905340859752</v>
      </c>
      <c r="I23" s="13"/>
      <c r="J23" s="13"/>
      <c r="K23" s="13"/>
      <c r="L23" s="13"/>
      <c r="M23" s="13">
        <v>0</v>
      </c>
      <c r="N23" s="21">
        <f>+$F$12</f>
        <v>10.816086306635965</v>
      </c>
      <c r="O23" s="13"/>
      <c r="P23" s="13">
        <v>0</v>
      </c>
    </row>
    <row r="24" spans="1:16" x14ac:dyDescent="0.25">
      <c r="H24" s="12">
        <f>AVERAGE(H23,H25)</f>
        <v>99.071862787668266</v>
      </c>
      <c r="I24" s="13"/>
      <c r="J24" s="13"/>
      <c r="K24" s="13"/>
      <c r="L24" s="13"/>
      <c r="M24" s="13"/>
      <c r="N24" s="21">
        <f>+$F$12</f>
        <v>10.816086306635965</v>
      </c>
      <c r="O24" s="13"/>
      <c r="P24" s="13">
        <v>0</v>
      </c>
    </row>
    <row r="25" spans="1:16" x14ac:dyDescent="0.25">
      <c r="H25" s="12">
        <f>+$E$12*100</f>
        <v>99.33782023447678</v>
      </c>
      <c r="I25" s="13"/>
      <c r="J25" s="13"/>
      <c r="K25" s="13"/>
      <c r="L25" s="13"/>
      <c r="M25" s="13"/>
      <c r="N25" s="21">
        <f>+$F$12</f>
        <v>10.816086306635965</v>
      </c>
      <c r="O25" s="13">
        <v>0</v>
      </c>
      <c r="P25" s="13">
        <v>0</v>
      </c>
    </row>
    <row r="26" spans="1:16" x14ac:dyDescent="0.25">
      <c r="H26" s="12">
        <f>+$E$12*100</f>
        <v>99.33782023447678</v>
      </c>
      <c r="I26" s="13"/>
      <c r="J26" s="13"/>
      <c r="K26" s="13"/>
      <c r="L26" s="13"/>
      <c r="M26" s="13"/>
      <c r="N26" s="13">
        <v>0</v>
      </c>
      <c r="O26" s="21">
        <f>+$F$13</f>
        <v>19.871004120782857</v>
      </c>
      <c r="P26" s="13">
        <v>0</v>
      </c>
    </row>
    <row r="27" spans="1:16" x14ac:dyDescent="0.25">
      <c r="H27" s="12">
        <f>AVERAGE(H26,H28)</f>
        <v>99.668910117238397</v>
      </c>
      <c r="I27" s="13"/>
      <c r="J27" s="13"/>
      <c r="K27" s="13"/>
      <c r="L27" s="13"/>
      <c r="M27" s="13"/>
      <c r="N27" s="13"/>
      <c r="O27" s="21">
        <f>+$F$13</f>
        <v>19.871004120782857</v>
      </c>
      <c r="P27" s="13">
        <v>0</v>
      </c>
    </row>
    <row r="28" spans="1:16" x14ac:dyDescent="0.25">
      <c r="H28" s="12">
        <f>+$E$13*100</f>
        <v>100.00000000000003</v>
      </c>
      <c r="I28" s="13"/>
      <c r="J28" s="13"/>
      <c r="K28" s="13"/>
      <c r="L28" s="13"/>
      <c r="M28" s="13"/>
      <c r="N28" s="13"/>
      <c r="O28" s="21">
        <f>+$F$13</f>
        <v>19.871004120782857</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72" x14ac:dyDescent="0.25">
      <c r="A6" s="4" t="s">
        <v>2</v>
      </c>
      <c r="B6" s="5" t="s">
        <v>3</v>
      </c>
      <c r="C6" s="6" t="s">
        <v>70</v>
      </c>
      <c r="D6" s="6" t="s">
        <v>71</v>
      </c>
      <c r="E6" s="6" t="s">
        <v>72</v>
      </c>
      <c r="F6" s="6" t="s">
        <v>71</v>
      </c>
      <c r="H6" s="4"/>
      <c r="I6" s="4" t="s">
        <v>84</v>
      </c>
      <c r="J6" s="7" t="s">
        <v>34</v>
      </c>
      <c r="K6" s="4" t="s">
        <v>77</v>
      </c>
      <c r="L6" s="4" t="s">
        <v>85</v>
      </c>
      <c r="M6" s="7" t="s">
        <v>7</v>
      </c>
      <c r="N6" s="4" t="s">
        <v>33</v>
      </c>
      <c r="O6" s="7" t="s">
        <v>76</v>
      </c>
      <c r="P6" s="4"/>
    </row>
    <row r="7" spans="1:16" x14ac:dyDescent="0.25">
      <c r="A7" s="8">
        <v>7</v>
      </c>
      <c r="B7" s="54" t="s">
        <v>84</v>
      </c>
      <c r="C7" s="10">
        <v>0.1007068880486602</v>
      </c>
      <c r="D7" s="11">
        <v>0.27657683696826568</v>
      </c>
      <c r="E7" s="52">
        <f>+C7</f>
        <v>0.1007068880486602</v>
      </c>
      <c r="F7" s="53">
        <f>+D7</f>
        <v>0.27657683696826568</v>
      </c>
      <c r="G7" s="62"/>
      <c r="H7" s="12">
        <v>0</v>
      </c>
      <c r="I7" s="13">
        <v>0</v>
      </c>
      <c r="J7" s="13"/>
      <c r="K7" s="13"/>
      <c r="L7" s="13"/>
      <c r="M7" s="13"/>
      <c r="N7" s="13"/>
      <c r="O7" s="13"/>
      <c r="P7" s="13">
        <v>0</v>
      </c>
    </row>
    <row r="8" spans="1:16" x14ac:dyDescent="0.25">
      <c r="A8" s="8">
        <v>2</v>
      </c>
      <c r="B8" s="51" t="s">
        <v>34</v>
      </c>
      <c r="C8" s="10">
        <v>7.7922077922077922E-3</v>
      </c>
      <c r="D8" s="11">
        <v>0.76851256907083909</v>
      </c>
      <c r="E8" s="52">
        <f t="shared" ref="E8:E13" si="0">+E7+C8</f>
        <v>0.10849909584086799</v>
      </c>
      <c r="F8" s="53">
        <f t="shared" ref="F8:F13" si="1">+D8</f>
        <v>0.76851256907083909</v>
      </c>
      <c r="G8" s="62"/>
      <c r="H8" s="12">
        <v>0</v>
      </c>
      <c r="I8" s="15">
        <f>+$F$7</f>
        <v>0.27657683696826568</v>
      </c>
      <c r="J8" s="13"/>
      <c r="K8" s="13"/>
      <c r="L8" s="13"/>
      <c r="M8" s="13"/>
      <c r="N8" s="13"/>
      <c r="O8" s="13"/>
      <c r="P8" s="13">
        <v>0</v>
      </c>
    </row>
    <row r="9" spans="1:16" x14ac:dyDescent="0.25">
      <c r="A9" s="8">
        <v>4</v>
      </c>
      <c r="B9" s="51" t="s">
        <v>77</v>
      </c>
      <c r="C9" s="10">
        <v>5.8326483642939332E-2</v>
      </c>
      <c r="D9" s="11">
        <v>0.80174952720924519</v>
      </c>
      <c r="E9" s="52">
        <f t="shared" si="0"/>
        <v>0.16682557948380733</v>
      </c>
      <c r="F9" s="53">
        <f t="shared" si="1"/>
        <v>0.80174952720924519</v>
      </c>
      <c r="G9" s="62"/>
      <c r="H9" s="12">
        <f>AVERAGE(H8,H10)</f>
        <v>5.0353444024330098</v>
      </c>
      <c r="I9" s="15">
        <f>+$F$7</f>
        <v>0.27657683696826568</v>
      </c>
      <c r="J9" s="13"/>
      <c r="K9" s="13"/>
      <c r="L9" s="13"/>
      <c r="M9" s="13"/>
      <c r="N9" s="13"/>
      <c r="O9" s="13"/>
      <c r="P9" s="13">
        <v>0</v>
      </c>
    </row>
    <row r="10" spans="1:16" x14ac:dyDescent="0.25">
      <c r="A10" s="8">
        <v>5</v>
      </c>
      <c r="B10" s="51" t="s">
        <v>85</v>
      </c>
      <c r="C10" s="10">
        <v>0.25076442544796973</v>
      </c>
      <c r="D10" s="11">
        <v>0.84774859621233045</v>
      </c>
      <c r="E10" s="52">
        <f t="shared" si="0"/>
        <v>0.41759000493177706</v>
      </c>
      <c r="F10" s="53">
        <f t="shared" si="1"/>
        <v>0.84774859621233045</v>
      </c>
      <c r="G10" s="62"/>
      <c r="H10" s="12">
        <f>+$E$7*100</f>
        <v>10.07068880486602</v>
      </c>
      <c r="I10" s="15">
        <f>+$F$7</f>
        <v>0.27657683696826568</v>
      </c>
      <c r="J10" s="13">
        <v>0</v>
      </c>
      <c r="K10" s="13"/>
      <c r="L10" s="13"/>
      <c r="M10" s="13"/>
      <c r="N10" s="13"/>
      <c r="O10" s="13"/>
      <c r="P10" s="13">
        <v>0</v>
      </c>
    </row>
    <row r="11" spans="1:16" x14ac:dyDescent="0.25">
      <c r="A11" s="8">
        <v>1</v>
      </c>
      <c r="B11" s="59" t="s">
        <v>7</v>
      </c>
      <c r="C11" s="10">
        <v>0.42038467861252671</v>
      </c>
      <c r="D11" s="11">
        <v>0.8604953691626549</v>
      </c>
      <c r="E11" s="52">
        <f t="shared" si="0"/>
        <v>0.83797468354430382</v>
      </c>
      <c r="F11" s="53">
        <f t="shared" si="1"/>
        <v>0.8604953691626549</v>
      </c>
      <c r="G11" s="62"/>
      <c r="H11" s="12">
        <f>+$E$7*100</f>
        <v>10.07068880486602</v>
      </c>
      <c r="I11" s="13">
        <v>0</v>
      </c>
      <c r="J11" s="29">
        <f>+$F$8</f>
        <v>0.76851256907083909</v>
      </c>
      <c r="K11" s="13"/>
      <c r="L11" s="13"/>
      <c r="M11" s="13"/>
      <c r="N11" s="13"/>
      <c r="O11" s="13"/>
      <c r="P11" s="13">
        <v>0</v>
      </c>
    </row>
    <row r="12" spans="1:16" x14ac:dyDescent="0.25">
      <c r="A12" s="8">
        <v>3</v>
      </c>
      <c r="B12" s="51" t="s">
        <v>33</v>
      </c>
      <c r="C12" s="10">
        <v>0.10573730067400954</v>
      </c>
      <c r="D12" s="11">
        <v>1.8637800201420662</v>
      </c>
      <c r="E12" s="52">
        <f t="shared" si="0"/>
        <v>0.94371198421831337</v>
      </c>
      <c r="F12" s="53">
        <f t="shared" si="1"/>
        <v>1.8637800201420662</v>
      </c>
      <c r="G12" s="62"/>
      <c r="H12" s="12">
        <f>AVERAGE(H11,H13)</f>
        <v>10.460299194476409</v>
      </c>
      <c r="I12" s="13"/>
      <c r="J12" s="29">
        <f>+$F$8</f>
        <v>0.76851256907083909</v>
      </c>
      <c r="K12" s="13"/>
      <c r="L12" s="13"/>
      <c r="M12" s="13"/>
      <c r="N12" s="13"/>
      <c r="O12" s="13"/>
      <c r="P12" s="13">
        <v>0</v>
      </c>
    </row>
    <row r="13" spans="1:16" x14ac:dyDescent="0.25">
      <c r="A13" s="8">
        <v>6</v>
      </c>
      <c r="B13" s="51" t="s">
        <v>76</v>
      </c>
      <c r="C13" s="10">
        <v>5.6288015781686671E-2</v>
      </c>
      <c r="D13" s="11">
        <v>2.6293312675380722</v>
      </c>
      <c r="E13" s="52">
        <f t="shared" si="0"/>
        <v>1</v>
      </c>
      <c r="F13" s="53">
        <f t="shared" si="1"/>
        <v>2.6293312675380722</v>
      </c>
      <c r="G13" s="62"/>
      <c r="H13" s="12">
        <f>+$E$8*100</f>
        <v>10.849909584086799</v>
      </c>
      <c r="I13" s="13"/>
      <c r="J13" s="29">
        <f>+$F$8</f>
        <v>0.76851256907083909</v>
      </c>
      <c r="K13" s="13">
        <v>0</v>
      </c>
      <c r="L13" s="13"/>
      <c r="M13" s="13"/>
      <c r="N13" s="13"/>
      <c r="O13" s="13"/>
      <c r="P13" s="13">
        <v>0</v>
      </c>
    </row>
    <row r="14" spans="1:16" x14ac:dyDescent="0.25">
      <c r="A14" s="8"/>
      <c r="B14" s="9"/>
      <c r="C14" s="10">
        <v>1</v>
      </c>
      <c r="D14" s="11"/>
      <c r="E14" s="10"/>
      <c r="F14" s="11"/>
      <c r="H14" s="12">
        <f>+$E$8*100</f>
        <v>10.849909584086799</v>
      </c>
      <c r="I14" s="13"/>
      <c r="J14" s="13">
        <v>0</v>
      </c>
      <c r="K14" s="20">
        <f>+$F$9</f>
        <v>0.80174952720924519</v>
      </c>
      <c r="L14" s="13"/>
      <c r="M14" s="13"/>
      <c r="N14" s="13"/>
      <c r="O14" s="13"/>
      <c r="P14" s="13">
        <v>0</v>
      </c>
    </row>
    <row r="15" spans="1:16" x14ac:dyDescent="0.25">
      <c r="B15" s="16"/>
      <c r="C15" s="18"/>
      <c r="D15" s="18"/>
      <c r="E15" s="19"/>
      <c r="F15" s="19"/>
      <c r="H15" s="12">
        <f>AVERAGE(H14,H16)</f>
        <v>13.766233766233766</v>
      </c>
      <c r="I15" s="13"/>
      <c r="J15" s="13"/>
      <c r="K15" s="20">
        <f>+$F$9</f>
        <v>0.80174952720924519</v>
      </c>
      <c r="L15" s="13"/>
      <c r="M15" s="13"/>
      <c r="N15" s="13"/>
      <c r="O15" s="13"/>
      <c r="P15" s="13">
        <v>0</v>
      </c>
    </row>
    <row r="16" spans="1:16" x14ac:dyDescent="0.25">
      <c r="H16" s="12">
        <f>+$E$9*100</f>
        <v>16.682557948380733</v>
      </c>
      <c r="I16" s="13"/>
      <c r="J16" s="13"/>
      <c r="K16" s="20">
        <f>+$F$9</f>
        <v>0.80174952720924519</v>
      </c>
      <c r="L16" s="13">
        <v>0</v>
      </c>
      <c r="M16" s="13"/>
      <c r="N16" s="13"/>
      <c r="O16" s="13"/>
      <c r="P16" s="13">
        <v>0</v>
      </c>
    </row>
    <row r="17" spans="1:16" x14ac:dyDescent="0.25">
      <c r="A17" s="31"/>
      <c r="B17" s="26"/>
      <c r="H17" s="12">
        <f>+$E$9*100</f>
        <v>16.682557948380733</v>
      </c>
      <c r="I17" s="13"/>
      <c r="J17" s="13"/>
      <c r="K17" s="13">
        <v>0</v>
      </c>
      <c r="L17" s="21">
        <f>+$F$10</f>
        <v>0.84774859621233045</v>
      </c>
      <c r="M17" s="13"/>
      <c r="N17" s="13"/>
      <c r="O17" s="13"/>
      <c r="P17" s="13">
        <v>0</v>
      </c>
    </row>
    <row r="18" spans="1:16" x14ac:dyDescent="0.25">
      <c r="H18" s="12">
        <f>AVERAGE(H17,H19)</f>
        <v>29.220779220779221</v>
      </c>
      <c r="I18" s="13"/>
      <c r="J18" s="13"/>
      <c r="K18" s="13"/>
      <c r="L18" s="21">
        <f>+$F$10</f>
        <v>0.84774859621233045</v>
      </c>
      <c r="M18" s="13"/>
      <c r="N18" s="13"/>
      <c r="O18" s="13"/>
      <c r="P18" s="13">
        <v>0</v>
      </c>
    </row>
    <row r="19" spans="1:16" x14ac:dyDescent="0.25">
      <c r="H19" s="12">
        <f>+$E$10*100</f>
        <v>41.759000493177709</v>
      </c>
      <c r="I19" s="13"/>
      <c r="J19" s="13"/>
      <c r="K19" s="13"/>
      <c r="L19" s="21">
        <f>+$F$10</f>
        <v>0.84774859621233045</v>
      </c>
      <c r="M19" s="13">
        <v>0</v>
      </c>
      <c r="N19" s="13"/>
      <c r="O19" s="13"/>
      <c r="P19" s="13">
        <v>0</v>
      </c>
    </row>
    <row r="20" spans="1:16" x14ac:dyDescent="0.25">
      <c r="H20" s="12">
        <f>+$E$10*100</f>
        <v>41.759000493177709</v>
      </c>
      <c r="I20" s="13"/>
      <c r="J20" s="13"/>
      <c r="K20" s="13"/>
      <c r="L20" s="13">
        <v>0</v>
      </c>
      <c r="M20" s="21">
        <f>+$F$11</f>
        <v>0.8604953691626549</v>
      </c>
      <c r="N20" s="13"/>
      <c r="O20" s="13"/>
      <c r="P20" s="13">
        <v>0</v>
      </c>
    </row>
    <row r="21" spans="1:16" x14ac:dyDescent="0.25">
      <c r="H21" s="12">
        <f>AVERAGE(H20,H22)</f>
        <v>62.778234423804044</v>
      </c>
      <c r="I21" s="13"/>
      <c r="J21" s="13"/>
      <c r="K21" s="13"/>
      <c r="L21" s="13"/>
      <c r="M21" s="21">
        <f>+$F$11</f>
        <v>0.8604953691626549</v>
      </c>
      <c r="N21" s="13"/>
      <c r="O21" s="13"/>
      <c r="P21" s="13">
        <v>0</v>
      </c>
    </row>
    <row r="22" spans="1:16" x14ac:dyDescent="0.25">
      <c r="H22" s="12">
        <f>+$E$11*100</f>
        <v>83.797468354430379</v>
      </c>
      <c r="I22" s="13"/>
      <c r="J22" s="13"/>
      <c r="K22" s="13"/>
      <c r="L22" s="13"/>
      <c r="M22" s="21">
        <f>+$F$11</f>
        <v>0.8604953691626549</v>
      </c>
      <c r="N22" s="13">
        <v>0</v>
      </c>
      <c r="O22" s="13"/>
      <c r="P22" s="13">
        <v>0</v>
      </c>
    </row>
    <row r="23" spans="1:16" x14ac:dyDescent="0.25">
      <c r="H23" s="12">
        <f>+$E$11*100</f>
        <v>83.797468354430379</v>
      </c>
      <c r="I23" s="13"/>
      <c r="J23" s="13"/>
      <c r="K23" s="13"/>
      <c r="L23" s="13"/>
      <c r="M23" s="13">
        <v>0</v>
      </c>
      <c r="N23" s="21">
        <f>+$F$12</f>
        <v>1.8637800201420662</v>
      </c>
      <c r="O23" s="13"/>
      <c r="P23" s="13">
        <v>0</v>
      </c>
    </row>
    <row r="24" spans="1:16" x14ac:dyDescent="0.25">
      <c r="H24" s="12">
        <f>AVERAGE(H23,H25)</f>
        <v>89.084333388130858</v>
      </c>
      <c r="I24" s="13"/>
      <c r="J24" s="13"/>
      <c r="K24" s="13"/>
      <c r="L24" s="13"/>
      <c r="M24" s="13"/>
      <c r="N24" s="21">
        <f>+$F$12</f>
        <v>1.8637800201420662</v>
      </c>
      <c r="O24" s="13"/>
      <c r="P24" s="13">
        <v>0</v>
      </c>
    </row>
    <row r="25" spans="1:16" x14ac:dyDescent="0.25">
      <c r="H25" s="12">
        <f>+$E$12*100</f>
        <v>94.371198421831338</v>
      </c>
      <c r="I25" s="13"/>
      <c r="J25" s="13"/>
      <c r="K25" s="13"/>
      <c r="L25" s="13"/>
      <c r="M25" s="13"/>
      <c r="N25" s="21">
        <f>+$F$12</f>
        <v>1.8637800201420662</v>
      </c>
      <c r="O25" s="13">
        <v>0</v>
      </c>
      <c r="P25" s="13">
        <v>0</v>
      </c>
    </row>
    <row r="26" spans="1:16" x14ac:dyDescent="0.25">
      <c r="H26" s="12">
        <f>+$E$12*100</f>
        <v>94.371198421831338</v>
      </c>
      <c r="I26" s="13"/>
      <c r="J26" s="13"/>
      <c r="K26" s="13"/>
      <c r="L26" s="13"/>
      <c r="M26" s="13"/>
      <c r="N26" s="13">
        <v>0</v>
      </c>
      <c r="O26" s="21">
        <f>+$F$13</f>
        <v>2.6293312675380722</v>
      </c>
      <c r="P26" s="13">
        <v>0</v>
      </c>
    </row>
    <row r="27" spans="1:16" x14ac:dyDescent="0.25">
      <c r="H27" s="12">
        <f>AVERAGE(H26,H28)</f>
        <v>97.185599210915669</v>
      </c>
      <c r="I27" s="13"/>
      <c r="J27" s="13"/>
      <c r="K27" s="13"/>
      <c r="L27" s="13"/>
      <c r="M27" s="13"/>
      <c r="N27" s="13"/>
      <c r="O27" s="21">
        <f>+$F$13</f>
        <v>2.6293312675380722</v>
      </c>
      <c r="P27" s="13">
        <v>0</v>
      </c>
    </row>
    <row r="28" spans="1:16" x14ac:dyDescent="0.25">
      <c r="H28" s="12">
        <f>+$E$13*100</f>
        <v>100</v>
      </c>
      <c r="I28" s="13"/>
      <c r="J28" s="13"/>
      <c r="K28" s="13"/>
      <c r="L28" s="13"/>
      <c r="M28" s="13"/>
      <c r="N28" s="13"/>
      <c r="O28" s="21">
        <f>+$F$13</f>
        <v>2.6293312675380722</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48</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ht="36" x14ac:dyDescent="0.25">
      <c r="A6" s="4" t="s">
        <v>2</v>
      </c>
      <c r="B6" s="5" t="s">
        <v>3</v>
      </c>
      <c r="C6" s="6" t="s">
        <v>49</v>
      </c>
      <c r="D6" s="6" t="s">
        <v>50</v>
      </c>
      <c r="E6" s="6" t="s">
        <v>6</v>
      </c>
      <c r="F6" s="6" t="s">
        <v>50</v>
      </c>
      <c r="H6" s="4"/>
      <c r="I6" s="7" t="s">
        <v>7</v>
      </c>
      <c r="J6" s="7" t="s">
        <v>9</v>
      </c>
      <c r="K6" s="4" t="s">
        <v>8</v>
      </c>
    </row>
    <row r="7" spans="1:11" x14ac:dyDescent="0.25">
      <c r="A7" s="8">
        <v>1</v>
      </c>
      <c r="B7" s="9" t="s">
        <v>7</v>
      </c>
      <c r="C7" s="10">
        <v>0.65699996948242201</v>
      </c>
      <c r="D7" s="11">
        <v>0.53580842291860598</v>
      </c>
      <c r="E7" s="10">
        <v>0.65699996948242201</v>
      </c>
      <c r="F7" s="11">
        <v>0.53580842291860598</v>
      </c>
      <c r="H7" s="12">
        <v>0</v>
      </c>
      <c r="I7" s="13">
        <v>0</v>
      </c>
      <c r="J7" s="13"/>
      <c r="K7" s="13"/>
    </row>
    <row r="8" spans="1:11" x14ac:dyDescent="0.25">
      <c r="A8" s="8">
        <v>2</v>
      </c>
      <c r="B8" s="9" t="s">
        <v>9</v>
      </c>
      <c r="C8" s="10">
        <v>0.13399999618530301</v>
      </c>
      <c r="D8" s="11">
        <v>1.3600420354833995</v>
      </c>
      <c r="E8" s="10">
        <v>0.79099996566772501</v>
      </c>
      <c r="F8" s="11">
        <v>1.3600420354833995</v>
      </c>
      <c r="H8" s="12">
        <v>0</v>
      </c>
      <c r="I8" s="15">
        <f>+$F$7</f>
        <v>0.53580842291860598</v>
      </c>
      <c r="J8" s="13"/>
      <c r="K8" s="13"/>
    </row>
    <row r="9" spans="1:11" x14ac:dyDescent="0.25">
      <c r="A9" s="8">
        <v>3</v>
      </c>
      <c r="B9" s="14" t="s">
        <v>8</v>
      </c>
      <c r="C9" s="10">
        <v>0.20700000762939499</v>
      </c>
      <c r="D9" s="11">
        <v>2.2498948684158808</v>
      </c>
      <c r="E9" s="10">
        <v>0.99799997329711998</v>
      </c>
      <c r="F9" s="11">
        <v>2.2498948684158808</v>
      </c>
      <c r="H9" s="12">
        <f>AVERAGE(H8,H10)</f>
        <v>32.849998474121101</v>
      </c>
      <c r="I9" s="15">
        <f>+$F$7</f>
        <v>0.53580842291860598</v>
      </c>
      <c r="J9" s="13"/>
      <c r="K9" s="13"/>
    </row>
    <row r="10" spans="1:11" x14ac:dyDescent="0.25">
      <c r="B10" s="16"/>
      <c r="C10" s="17"/>
      <c r="D10" s="18"/>
      <c r="E10" s="19"/>
      <c r="F10" s="19"/>
      <c r="H10" s="12">
        <f>+$E$7*100</f>
        <v>65.699996948242202</v>
      </c>
      <c r="I10" s="15">
        <f>+$F$7</f>
        <v>0.53580842291860598</v>
      </c>
      <c r="J10" s="13">
        <v>0</v>
      </c>
      <c r="K10" s="20"/>
    </row>
    <row r="11" spans="1:11" x14ac:dyDescent="0.25">
      <c r="H11" s="12">
        <f>+$E$7*100</f>
        <v>65.699996948242202</v>
      </c>
      <c r="I11" s="13">
        <v>0</v>
      </c>
      <c r="J11" s="21">
        <f>+$F$8</f>
        <v>1.3600420354833995</v>
      </c>
      <c r="K11" s="20"/>
    </row>
    <row r="12" spans="1:11" x14ac:dyDescent="0.25">
      <c r="A12" s="25"/>
      <c r="B12" s="26"/>
      <c r="H12" s="12">
        <f>AVERAGE(H11,H13)</f>
        <v>72.399996757507353</v>
      </c>
      <c r="I12" s="13"/>
      <c r="J12" s="21">
        <f>+$F$8</f>
        <v>1.3600420354833995</v>
      </c>
      <c r="K12" s="13"/>
    </row>
    <row r="13" spans="1:11" x14ac:dyDescent="0.25">
      <c r="H13" s="12">
        <f>+$E$8*100</f>
        <v>79.099996566772504</v>
      </c>
      <c r="I13" s="13"/>
      <c r="J13" s="21">
        <f>+$F$8</f>
        <v>1.3600420354833995</v>
      </c>
      <c r="K13" s="13">
        <v>0</v>
      </c>
    </row>
    <row r="14" spans="1:11" x14ac:dyDescent="0.25">
      <c r="H14" s="12">
        <f>+$E$8*100</f>
        <v>79.099996566772504</v>
      </c>
      <c r="I14" s="13"/>
      <c r="J14" s="13">
        <v>0</v>
      </c>
      <c r="K14" s="21">
        <f>+$F$9</f>
        <v>2.2498948684158808</v>
      </c>
    </row>
    <row r="15" spans="1:11" x14ac:dyDescent="0.25">
      <c r="H15" s="12">
        <f>AVERAGE(H14,H16)</f>
        <v>89.449996948242244</v>
      </c>
      <c r="I15" s="13"/>
      <c r="J15" s="13"/>
      <c r="K15" s="21">
        <f>+$F$9</f>
        <v>2.2498948684158808</v>
      </c>
    </row>
    <row r="16" spans="1:11" x14ac:dyDescent="0.25">
      <c r="H16" s="22">
        <f>+$E$9*100</f>
        <v>99.799997329711999</v>
      </c>
      <c r="I16" s="23"/>
      <c r="J16" s="23"/>
      <c r="K16" s="24">
        <f>+$F$9</f>
        <v>2.2498948684158808</v>
      </c>
    </row>
    <row r="17" spans="8:11" x14ac:dyDescent="0.25">
      <c r="H17" s="12">
        <f>+$E$9*100</f>
        <v>99.799997329711999</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A4" sqref="A4"/>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33</v>
      </c>
      <c r="K6" s="4" t="s">
        <v>77</v>
      </c>
      <c r="L6" s="4" t="s">
        <v>74</v>
      </c>
      <c r="M6" s="7" t="s">
        <v>73</v>
      </c>
      <c r="N6" s="4" t="s">
        <v>75</v>
      </c>
      <c r="O6" s="7" t="s">
        <v>76</v>
      </c>
      <c r="P6" s="4"/>
    </row>
    <row r="7" spans="1:16" x14ac:dyDescent="0.25">
      <c r="A7" s="8">
        <v>1</v>
      </c>
      <c r="B7" s="51" t="s">
        <v>7</v>
      </c>
      <c r="C7" s="10">
        <v>0.72478062716822</v>
      </c>
      <c r="D7" s="11">
        <v>0.44225144618480439</v>
      </c>
      <c r="E7" s="52">
        <f>+C7</f>
        <v>0.72478062716822</v>
      </c>
      <c r="F7" s="53">
        <f>+D7</f>
        <v>0.44225144618480439</v>
      </c>
      <c r="G7" s="62"/>
      <c r="H7" s="12">
        <v>0</v>
      </c>
      <c r="I7" s="13">
        <v>0</v>
      </c>
      <c r="J7" s="13"/>
      <c r="K7" s="13"/>
      <c r="L7" s="13"/>
      <c r="M7" s="13"/>
      <c r="N7" s="13"/>
      <c r="O7" s="13"/>
      <c r="P7" s="13">
        <v>0</v>
      </c>
    </row>
    <row r="8" spans="1:16" x14ac:dyDescent="0.25">
      <c r="A8" s="8">
        <v>3</v>
      </c>
      <c r="B8" s="51" t="s">
        <v>33</v>
      </c>
      <c r="C8" s="10">
        <v>6.4417386572342014E-2</v>
      </c>
      <c r="D8" s="11">
        <v>1.0235958970975396</v>
      </c>
      <c r="E8" s="52">
        <f t="shared" ref="E8:E13" si="0">+E7+C8</f>
        <v>0.78919801374056198</v>
      </c>
      <c r="F8" s="53">
        <f t="shared" ref="F8:F13" si="1">+D8</f>
        <v>1.0235958970975396</v>
      </c>
      <c r="G8" s="62"/>
      <c r="H8" s="12">
        <v>0</v>
      </c>
      <c r="I8" s="15">
        <f>+$F$7</f>
        <v>0.44225144618480439</v>
      </c>
      <c r="J8" s="13"/>
      <c r="K8" s="13"/>
      <c r="L8" s="13"/>
      <c r="M8" s="13"/>
      <c r="N8" s="13"/>
      <c r="O8" s="13"/>
      <c r="P8" s="13">
        <v>0</v>
      </c>
    </row>
    <row r="9" spans="1:16" x14ac:dyDescent="0.25">
      <c r="A9" s="8">
        <v>4</v>
      </c>
      <c r="B9" s="51" t="s">
        <v>77</v>
      </c>
      <c r="C9" s="10">
        <v>3.6460104754778587E-2</v>
      </c>
      <c r="D9" s="11">
        <v>1.6872354761818653</v>
      </c>
      <c r="E9" s="52">
        <f t="shared" si="0"/>
        <v>0.82565811849534054</v>
      </c>
      <c r="F9" s="53">
        <f t="shared" si="1"/>
        <v>1.6872354761818653</v>
      </c>
      <c r="G9" s="62"/>
      <c r="H9" s="12">
        <f>AVERAGE(H8,H10)</f>
        <v>36.239031358410998</v>
      </c>
      <c r="I9" s="15">
        <f>+$F$7</f>
        <v>0.44225144618480439</v>
      </c>
      <c r="J9" s="13"/>
      <c r="K9" s="13"/>
      <c r="L9" s="13"/>
      <c r="M9" s="13"/>
      <c r="N9" s="13"/>
      <c r="O9" s="13"/>
      <c r="P9" s="13">
        <v>0</v>
      </c>
    </row>
    <row r="10" spans="1:16" x14ac:dyDescent="0.25">
      <c r="A10" s="8">
        <v>5</v>
      </c>
      <c r="B10" s="51" t="s">
        <v>74</v>
      </c>
      <c r="C10" s="10">
        <v>8.1082919529283717E-2</v>
      </c>
      <c r="D10" s="11">
        <v>1.8493002769132132</v>
      </c>
      <c r="E10" s="52">
        <f t="shared" si="0"/>
        <v>0.90674103802462425</v>
      </c>
      <c r="F10" s="53">
        <f t="shared" si="1"/>
        <v>1.8493002769132132</v>
      </c>
      <c r="G10" s="62"/>
      <c r="H10" s="12">
        <f>+$E$7*100</f>
        <v>72.478062716821995</v>
      </c>
      <c r="I10" s="15">
        <f>+$F$7</f>
        <v>0.44225144618480439</v>
      </c>
      <c r="J10" s="13">
        <v>0</v>
      </c>
      <c r="K10" s="13"/>
      <c r="L10" s="13"/>
      <c r="M10" s="13"/>
      <c r="N10" s="13"/>
      <c r="O10" s="13"/>
      <c r="P10" s="13">
        <v>0</v>
      </c>
    </row>
    <row r="11" spans="1:16" x14ac:dyDescent="0.25">
      <c r="A11" s="8">
        <v>2</v>
      </c>
      <c r="B11" s="51" t="s">
        <v>73</v>
      </c>
      <c r="C11" s="10">
        <v>1.1903952112101218E-2</v>
      </c>
      <c r="D11" s="11">
        <v>2.196498618213337</v>
      </c>
      <c r="E11" s="52">
        <f t="shared" si="0"/>
        <v>0.91864499013672551</v>
      </c>
      <c r="F11" s="53">
        <f t="shared" si="1"/>
        <v>2.196498618213337</v>
      </c>
      <c r="G11" s="62"/>
      <c r="H11" s="12">
        <f>+$E$7*100</f>
        <v>72.478062716821995</v>
      </c>
      <c r="I11" s="13">
        <v>0</v>
      </c>
      <c r="J11" s="29">
        <f>+$F$8</f>
        <v>1.0235958970975396</v>
      </c>
      <c r="K11" s="13"/>
      <c r="L11" s="13"/>
      <c r="M11" s="13"/>
      <c r="N11" s="13"/>
      <c r="O11" s="13"/>
      <c r="P11" s="13">
        <v>0</v>
      </c>
    </row>
    <row r="12" spans="1:16" x14ac:dyDescent="0.25">
      <c r="A12" s="8">
        <v>7</v>
      </c>
      <c r="B12" s="51" t="s">
        <v>75</v>
      </c>
      <c r="C12" s="10">
        <v>6.3669138153867086E-2</v>
      </c>
      <c r="D12" s="11">
        <v>4.2171856137988621</v>
      </c>
      <c r="E12" s="52">
        <f t="shared" si="0"/>
        <v>0.98231412829059261</v>
      </c>
      <c r="F12" s="53">
        <f t="shared" si="1"/>
        <v>4.2171856137988621</v>
      </c>
      <c r="G12" s="62"/>
      <c r="H12" s="12">
        <f>AVERAGE(H11,H13)</f>
        <v>75.698932045439093</v>
      </c>
      <c r="I12" s="13"/>
      <c r="J12" s="29">
        <f>+$F$8</f>
        <v>1.0235958970975396</v>
      </c>
      <c r="K12" s="13"/>
      <c r="L12" s="13"/>
      <c r="M12" s="13"/>
      <c r="N12" s="13"/>
      <c r="O12" s="13"/>
      <c r="P12" s="13">
        <v>0</v>
      </c>
    </row>
    <row r="13" spans="1:16" x14ac:dyDescent="0.25">
      <c r="A13" s="8">
        <v>6</v>
      </c>
      <c r="B13" s="54" t="s">
        <v>76</v>
      </c>
      <c r="C13" s="10">
        <v>1.7685871709407525E-2</v>
      </c>
      <c r="D13" s="11">
        <v>6.0733399551247738</v>
      </c>
      <c r="E13" s="52">
        <f t="shared" si="0"/>
        <v>1.0000000000000002</v>
      </c>
      <c r="F13" s="53">
        <f t="shared" si="1"/>
        <v>6.0733399551247738</v>
      </c>
      <c r="G13" s="62"/>
      <c r="H13" s="12">
        <f>+$E$8*100</f>
        <v>78.919801374056192</v>
      </c>
      <c r="I13" s="13"/>
      <c r="J13" s="29">
        <f>+$F$8</f>
        <v>1.0235958970975396</v>
      </c>
      <c r="K13" s="13">
        <v>0</v>
      </c>
      <c r="L13" s="13"/>
      <c r="M13" s="13"/>
      <c r="N13" s="13"/>
      <c r="O13" s="13"/>
      <c r="P13" s="13">
        <v>0</v>
      </c>
    </row>
    <row r="14" spans="1:16" x14ac:dyDescent="0.25">
      <c r="A14" s="8"/>
      <c r="B14" s="9"/>
      <c r="C14" s="10">
        <v>1.0000000000000002</v>
      </c>
      <c r="D14" s="11"/>
      <c r="E14" s="10"/>
      <c r="F14" s="11"/>
      <c r="H14" s="12">
        <f>+$E$8*100</f>
        <v>78.919801374056192</v>
      </c>
      <c r="I14" s="13"/>
      <c r="J14" s="13">
        <v>0</v>
      </c>
      <c r="K14" s="20">
        <f>+$F$9</f>
        <v>1.6872354761818653</v>
      </c>
      <c r="L14" s="13"/>
      <c r="M14" s="13"/>
      <c r="N14" s="13"/>
      <c r="O14" s="13"/>
      <c r="P14" s="13">
        <v>0</v>
      </c>
    </row>
    <row r="15" spans="1:16" x14ac:dyDescent="0.25">
      <c r="B15" s="16"/>
      <c r="C15" s="18"/>
      <c r="D15" s="18"/>
      <c r="E15" s="19"/>
      <c r="F15" s="19"/>
      <c r="H15" s="12">
        <f>AVERAGE(H14,H16)</f>
        <v>80.742806611795118</v>
      </c>
      <c r="I15" s="13"/>
      <c r="J15" s="13"/>
      <c r="K15" s="20">
        <f>+$F$9</f>
        <v>1.6872354761818653</v>
      </c>
      <c r="L15" s="13"/>
      <c r="M15" s="13"/>
      <c r="N15" s="13"/>
      <c r="O15" s="13"/>
      <c r="P15" s="13">
        <v>0</v>
      </c>
    </row>
    <row r="16" spans="1:16" x14ac:dyDescent="0.25">
      <c r="H16" s="12">
        <f>+$E$9*100</f>
        <v>82.565811849534057</v>
      </c>
      <c r="I16" s="13"/>
      <c r="J16" s="13"/>
      <c r="K16" s="20">
        <f>+$F$9</f>
        <v>1.6872354761818653</v>
      </c>
      <c r="L16" s="13">
        <v>0</v>
      </c>
      <c r="M16" s="13"/>
      <c r="N16" s="13"/>
      <c r="O16" s="13"/>
      <c r="P16" s="13">
        <v>0</v>
      </c>
    </row>
    <row r="17" spans="1:16" x14ac:dyDescent="0.25">
      <c r="A17" s="31"/>
      <c r="B17" s="26"/>
      <c r="H17" s="12">
        <f>+$E$9*100</f>
        <v>82.565811849534057</v>
      </c>
      <c r="I17" s="13"/>
      <c r="J17" s="13"/>
      <c r="K17" s="13">
        <v>0</v>
      </c>
      <c r="L17" s="21">
        <f>+$F$10</f>
        <v>1.8493002769132132</v>
      </c>
      <c r="M17" s="13"/>
      <c r="N17" s="13"/>
      <c r="O17" s="13"/>
      <c r="P17" s="13">
        <v>0</v>
      </c>
    </row>
    <row r="18" spans="1:16" x14ac:dyDescent="0.25">
      <c r="H18" s="12">
        <f>AVERAGE(H17,H19)</f>
        <v>86.619957825998242</v>
      </c>
      <c r="I18" s="13"/>
      <c r="J18" s="13"/>
      <c r="K18" s="13"/>
      <c r="L18" s="21">
        <f>+$F$10</f>
        <v>1.8493002769132132</v>
      </c>
      <c r="M18" s="13"/>
      <c r="N18" s="13"/>
      <c r="O18" s="13"/>
      <c r="P18" s="13">
        <v>0</v>
      </c>
    </row>
    <row r="19" spans="1:16" x14ac:dyDescent="0.25">
      <c r="H19" s="12">
        <f>+$E$10*100</f>
        <v>90.674103802462426</v>
      </c>
      <c r="I19" s="13"/>
      <c r="J19" s="13"/>
      <c r="K19" s="13"/>
      <c r="L19" s="21">
        <f>+$F$10</f>
        <v>1.8493002769132132</v>
      </c>
      <c r="M19" s="13">
        <v>0</v>
      </c>
      <c r="N19" s="13"/>
      <c r="O19" s="13"/>
      <c r="P19" s="13">
        <v>0</v>
      </c>
    </row>
    <row r="20" spans="1:16" x14ac:dyDescent="0.25">
      <c r="H20" s="12">
        <f>+$E$10*100</f>
        <v>90.674103802462426</v>
      </c>
      <c r="I20" s="13"/>
      <c r="J20" s="13"/>
      <c r="K20" s="13"/>
      <c r="L20" s="13">
        <v>0</v>
      </c>
      <c r="M20" s="21">
        <f>+$F$11</f>
        <v>2.196498618213337</v>
      </c>
      <c r="N20" s="13"/>
      <c r="O20" s="13"/>
      <c r="P20" s="13">
        <v>0</v>
      </c>
    </row>
    <row r="21" spans="1:16" x14ac:dyDescent="0.25">
      <c r="H21" s="12">
        <f>AVERAGE(H20,H22)</f>
        <v>91.269301408067491</v>
      </c>
      <c r="I21" s="13"/>
      <c r="J21" s="13"/>
      <c r="K21" s="13"/>
      <c r="L21" s="13"/>
      <c r="M21" s="21">
        <f>+$F$11</f>
        <v>2.196498618213337</v>
      </c>
      <c r="N21" s="13"/>
      <c r="O21" s="13"/>
      <c r="P21" s="13">
        <v>0</v>
      </c>
    </row>
    <row r="22" spans="1:16" x14ac:dyDescent="0.25">
      <c r="H22" s="12">
        <f>+$E$11*100</f>
        <v>91.864499013672557</v>
      </c>
      <c r="I22" s="13"/>
      <c r="J22" s="13"/>
      <c r="K22" s="13"/>
      <c r="L22" s="13"/>
      <c r="M22" s="21">
        <f>+$F$11</f>
        <v>2.196498618213337</v>
      </c>
      <c r="N22" s="13">
        <v>0</v>
      </c>
      <c r="O22" s="13"/>
      <c r="P22" s="13">
        <v>0</v>
      </c>
    </row>
    <row r="23" spans="1:16" x14ac:dyDescent="0.25">
      <c r="H23" s="12">
        <f>+$E$11*100</f>
        <v>91.864499013672557</v>
      </c>
      <c r="I23" s="13"/>
      <c r="J23" s="13"/>
      <c r="K23" s="13"/>
      <c r="L23" s="13"/>
      <c r="M23" s="13">
        <v>0</v>
      </c>
      <c r="N23" s="21">
        <f>+$F$12</f>
        <v>4.2171856137988621</v>
      </c>
      <c r="O23" s="13"/>
      <c r="P23" s="13">
        <v>0</v>
      </c>
    </row>
    <row r="24" spans="1:16" x14ac:dyDescent="0.25">
      <c r="H24" s="12">
        <f>AVERAGE(H23,H25)</f>
        <v>95.047955921365912</v>
      </c>
      <c r="I24" s="13"/>
      <c r="J24" s="13"/>
      <c r="K24" s="13"/>
      <c r="L24" s="13"/>
      <c r="M24" s="13"/>
      <c r="N24" s="21">
        <f>+$F$12</f>
        <v>4.2171856137988621</v>
      </c>
      <c r="O24" s="13"/>
      <c r="P24" s="13">
        <v>0</v>
      </c>
    </row>
    <row r="25" spans="1:16" x14ac:dyDescent="0.25">
      <c r="H25" s="12">
        <f>+$E$12*100</f>
        <v>98.231412829059266</v>
      </c>
      <c r="I25" s="13"/>
      <c r="J25" s="13"/>
      <c r="K25" s="13"/>
      <c r="L25" s="13"/>
      <c r="M25" s="13"/>
      <c r="N25" s="21">
        <f>+$F$12</f>
        <v>4.2171856137988621</v>
      </c>
      <c r="O25" s="13">
        <v>0</v>
      </c>
      <c r="P25" s="13">
        <v>0</v>
      </c>
    </row>
    <row r="26" spans="1:16" x14ac:dyDescent="0.25">
      <c r="H26" s="12">
        <f>+$E$12*100</f>
        <v>98.231412829059266</v>
      </c>
      <c r="I26" s="13"/>
      <c r="J26" s="13"/>
      <c r="K26" s="13"/>
      <c r="L26" s="13"/>
      <c r="M26" s="13"/>
      <c r="N26" s="13">
        <v>0</v>
      </c>
      <c r="O26" s="21">
        <f>+$F$13</f>
        <v>6.0733399551247738</v>
      </c>
      <c r="P26" s="13">
        <v>0</v>
      </c>
    </row>
    <row r="27" spans="1:16" x14ac:dyDescent="0.25">
      <c r="H27" s="12">
        <f>AVERAGE(H26,H28)</f>
        <v>99.115706414529654</v>
      </c>
      <c r="I27" s="13"/>
      <c r="J27" s="13"/>
      <c r="K27" s="13"/>
      <c r="L27" s="13"/>
      <c r="M27" s="13"/>
      <c r="N27" s="13"/>
      <c r="O27" s="21">
        <f>+$F$13</f>
        <v>6.0733399551247738</v>
      </c>
      <c r="P27" s="13">
        <v>0</v>
      </c>
    </row>
    <row r="28" spans="1:16" x14ac:dyDescent="0.25">
      <c r="H28" s="12">
        <f>+$E$13*100</f>
        <v>100.00000000000003</v>
      </c>
      <c r="I28" s="13"/>
      <c r="J28" s="13"/>
      <c r="K28" s="13"/>
      <c r="L28" s="13"/>
      <c r="M28" s="13"/>
      <c r="N28" s="13"/>
      <c r="O28" s="21">
        <f>+$F$13</f>
        <v>6.0733399551247738</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4" spans="1:17" s="98" customFormat="1" ht="14.4" x14ac:dyDescent="0.3">
      <c r="A4" s="93" t="s">
        <v>68</v>
      </c>
      <c r="B4" s="97"/>
      <c r="C4" s="101"/>
      <c r="D4" s="101"/>
      <c r="E4" s="101"/>
      <c r="F4" s="101"/>
    </row>
    <row r="5" spans="1:17" x14ac:dyDescent="0.25">
      <c r="A5" s="38"/>
      <c r="B5" s="2"/>
      <c r="C5" s="38"/>
      <c r="D5" s="50" t="s">
        <v>83</v>
      </c>
      <c r="E5" s="38"/>
      <c r="F5" s="38"/>
    </row>
    <row r="6" spans="1:17" ht="48" x14ac:dyDescent="0.25">
      <c r="A6" s="4" t="s">
        <v>2</v>
      </c>
      <c r="B6" s="5" t="s">
        <v>3</v>
      </c>
      <c r="C6" s="6" t="s">
        <v>30</v>
      </c>
      <c r="D6" s="6" t="s">
        <v>31</v>
      </c>
      <c r="E6" s="6" t="s">
        <v>32</v>
      </c>
      <c r="F6" s="6" t="s">
        <v>31</v>
      </c>
      <c r="H6" s="39"/>
      <c r="I6" s="4" t="s">
        <v>35</v>
      </c>
      <c r="J6" s="4" t="s">
        <v>38</v>
      </c>
      <c r="K6" s="4" t="s">
        <v>7</v>
      </c>
      <c r="L6" s="4" t="s">
        <v>39</v>
      </c>
      <c r="M6" s="4" t="s">
        <v>33</v>
      </c>
      <c r="N6" s="4" t="s">
        <v>36</v>
      </c>
      <c r="O6" s="4" t="s">
        <v>37</v>
      </c>
      <c r="P6" s="4" t="s">
        <v>34</v>
      </c>
      <c r="Q6" s="4" t="s">
        <v>40</v>
      </c>
    </row>
    <row r="7" spans="1:17" x14ac:dyDescent="0.25">
      <c r="A7" s="8">
        <v>8</v>
      </c>
      <c r="B7" s="9" t="s">
        <v>35</v>
      </c>
      <c r="C7" s="28">
        <v>6.5716827926213209E-2</v>
      </c>
      <c r="D7" s="11">
        <v>0.18102110958547579</v>
      </c>
      <c r="E7" s="28">
        <v>6.5716827926213209E-2</v>
      </c>
      <c r="F7" s="11">
        <v>0.18102110958547579</v>
      </c>
      <c r="H7" s="40">
        <v>0</v>
      </c>
      <c r="I7" s="40">
        <v>0</v>
      </c>
      <c r="J7" s="40"/>
      <c r="K7" s="40"/>
      <c r="L7" s="40"/>
      <c r="M7" s="40"/>
      <c r="N7" s="40"/>
      <c r="O7" s="40"/>
      <c r="P7" s="40"/>
      <c r="Q7" s="40">
        <v>0</v>
      </c>
    </row>
    <row r="8" spans="1:17" x14ac:dyDescent="0.25">
      <c r="A8" s="8">
        <v>7</v>
      </c>
      <c r="B8" s="9" t="s">
        <v>38</v>
      </c>
      <c r="C8" s="28">
        <v>4.4424486325238231E-2</v>
      </c>
      <c r="D8" s="11">
        <v>0.25371143763538623</v>
      </c>
      <c r="E8" s="28">
        <v>0.11014131425145143</v>
      </c>
      <c r="F8" s="11">
        <v>0.25371143763538623</v>
      </c>
      <c r="H8" s="40">
        <v>0</v>
      </c>
      <c r="I8" s="40">
        <f>+$F$7</f>
        <v>0.18102110958547579</v>
      </c>
      <c r="J8" s="40"/>
      <c r="K8" s="40"/>
      <c r="L8" s="40"/>
      <c r="M8" s="40"/>
      <c r="N8" s="40"/>
      <c r="O8" s="40"/>
      <c r="P8" s="40"/>
      <c r="Q8" s="40">
        <v>0</v>
      </c>
    </row>
    <row r="9" spans="1:17" x14ac:dyDescent="0.25">
      <c r="A9" s="8">
        <v>1</v>
      </c>
      <c r="B9" s="9" t="s">
        <v>7</v>
      </c>
      <c r="C9" s="28">
        <v>0.58877002141209822</v>
      </c>
      <c r="D9" s="11">
        <v>0.63985701324964506</v>
      </c>
      <c r="E9" s="28">
        <v>0.69891133566354968</v>
      </c>
      <c r="F9" s="11">
        <v>0.63985701324964506</v>
      </c>
      <c r="H9" s="40">
        <f>AVERAGE(H8,H10)</f>
        <v>3.2858413963106603</v>
      </c>
      <c r="I9" s="40">
        <f>+$F$7</f>
        <v>0.18102110958547579</v>
      </c>
      <c r="J9" s="40"/>
      <c r="K9" s="40"/>
      <c r="L9" s="40"/>
      <c r="M9" s="40"/>
      <c r="N9" s="40"/>
      <c r="O9" s="40"/>
      <c r="P9" s="40"/>
      <c r="Q9" s="40">
        <v>0</v>
      </c>
    </row>
    <row r="10" spans="1:17" x14ac:dyDescent="0.25">
      <c r="A10" s="8">
        <v>6</v>
      </c>
      <c r="B10" s="9" t="s">
        <v>39</v>
      </c>
      <c r="C10" s="28">
        <v>2.6764942534361916E-2</v>
      </c>
      <c r="D10" s="11">
        <v>0.83475674885384921</v>
      </c>
      <c r="E10" s="28">
        <v>0.72567627819791158</v>
      </c>
      <c r="F10" s="11">
        <v>0.83475674885384921</v>
      </c>
      <c r="H10" s="40">
        <f>+$E$7*100</f>
        <v>6.5716827926213206</v>
      </c>
      <c r="I10" s="40">
        <f>+$F$7</f>
        <v>0.18102110958547579</v>
      </c>
      <c r="J10" s="40">
        <v>0</v>
      </c>
      <c r="K10" s="40"/>
      <c r="L10" s="40"/>
      <c r="M10" s="40"/>
      <c r="N10" s="40"/>
      <c r="O10" s="40"/>
      <c r="P10" s="40"/>
      <c r="Q10" s="40">
        <v>0</v>
      </c>
    </row>
    <row r="11" spans="1:17" x14ac:dyDescent="0.25">
      <c r="A11" s="8">
        <v>3</v>
      </c>
      <c r="B11" s="9" t="s">
        <v>33</v>
      </c>
      <c r="C11" s="28">
        <v>3.9983531374960232E-2</v>
      </c>
      <c r="D11" s="11">
        <v>0.88655148907452808</v>
      </c>
      <c r="E11" s="28">
        <v>0.76565980957287183</v>
      </c>
      <c r="F11" s="11">
        <v>0.88655148907452808</v>
      </c>
      <c r="H11" s="40">
        <f>+$E$7*100</f>
        <v>6.5716827926213206</v>
      </c>
      <c r="I11" s="40">
        <v>0</v>
      </c>
      <c r="J11" s="40">
        <f>+$F$8</f>
        <v>0.25371143763538623</v>
      </c>
      <c r="K11" s="40"/>
      <c r="L11" s="40"/>
      <c r="M11" s="40"/>
      <c r="N11" s="40"/>
      <c r="O11" s="40"/>
      <c r="P11" s="40"/>
      <c r="Q11" s="40">
        <v>0</v>
      </c>
    </row>
    <row r="12" spans="1:17" x14ac:dyDescent="0.25">
      <c r="A12" s="8">
        <v>5</v>
      </c>
      <c r="B12" s="14" t="s">
        <v>36</v>
      </c>
      <c r="C12" s="28">
        <v>0.21422718885960837</v>
      </c>
      <c r="D12" s="11">
        <v>1.0355035225592262</v>
      </c>
      <c r="E12" s="28">
        <v>0.97988699843248017</v>
      </c>
      <c r="F12" s="11">
        <v>1.0355035225592262</v>
      </c>
      <c r="H12" s="40">
        <f>AVERAGE(H11,H13)</f>
        <v>8.7929071088832309</v>
      </c>
      <c r="I12" s="40"/>
      <c r="J12" s="40">
        <f>+$F$8</f>
        <v>0.25371143763538623</v>
      </c>
      <c r="K12" s="40"/>
      <c r="L12" s="40"/>
      <c r="M12" s="40"/>
      <c r="N12" s="40"/>
      <c r="O12" s="40"/>
      <c r="P12" s="40"/>
      <c r="Q12" s="40">
        <v>0</v>
      </c>
    </row>
    <row r="13" spans="1:17" x14ac:dyDescent="0.25">
      <c r="A13" s="8">
        <v>4</v>
      </c>
      <c r="B13" s="14" t="s">
        <v>37</v>
      </c>
      <c r="C13" s="28">
        <v>1.8115132385905876E-2</v>
      </c>
      <c r="D13" s="11">
        <v>1.2732645209014168</v>
      </c>
      <c r="E13" s="28">
        <v>0.99800213081838607</v>
      </c>
      <c r="F13" s="11">
        <v>1.2732645209014168</v>
      </c>
      <c r="H13" s="40">
        <f>+$E$8*100</f>
        <v>11.014131425145143</v>
      </c>
      <c r="I13" s="40"/>
      <c r="J13" s="40">
        <f>+$F$8</f>
        <v>0.25371143763538623</v>
      </c>
      <c r="K13" s="40">
        <v>0</v>
      </c>
      <c r="L13" s="40"/>
      <c r="M13" s="40"/>
      <c r="N13" s="40"/>
      <c r="O13" s="40"/>
      <c r="P13" s="40"/>
      <c r="Q13" s="40">
        <v>0</v>
      </c>
    </row>
    <row r="14" spans="1:17" s="46" customFormat="1" x14ac:dyDescent="0.25">
      <c r="A14" s="41">
        <v>2</v>
      </c>
      <c r="B14" s="42" t="s">
        <v>34</v>
      </c>
      <c r="C14" s="43">
        <v>1.9978691816140634E-3</v>
      </c>
      <c r="D14" s="44">
        <v>148.86670368674982</v>
      </c>
      <c r="E14" s="45">
        <v>1.0000000000000002</v>
      </c>
      <c r="F14" s="44">
        <v>148.86670368674982</v>
      </c>
      <c r="G14" s="46" t="s">
        <v>51</v>
      </c>
      <c r="H14" s="47">
        <f>+$E$8*100</f>
        <v>11.014131425145143</v>
      </c>
      <c r="I14" s="47"/>
      <c r="J14" s="47">
        <v>0</v>
      </c>
      <c r="K14" s="47">
        <f>+$F$9</f>
        <v>0.63985701324964506</v>
      </c>
      <c r="L14" s="47"/>
      <c r="M14" s="47"/>
      <c r="N14" s="47"/>
      <c r="O14" s="47"/>
      <c r="P14" s="47"/>
      <c r="Q14" s="47">
        <v>0</v>
      </c>
    </row>
    <row r="15" spans="1:17" x14ac:dyDescent="0.25">
      <c r="B15" s="16"/>
      <c r="C15" s="18"/>
      <c r="D15" s="18"/>
      <c r="E15" s="19"/>
      <c r="F15" s="19"/>
      <c r="H15" s="40">
        <f>AVERAGE(H14,H16)</f>
        <v>40.452632495750052</v>
      </c>
      <c r="I15" s="40"/>
      <c r="J15" s="40"/>
      <c r="K15" s="40">
        <f>+$F$9</f>
        <v>0.63985701324964506</v>
      </c>
      <c r="L15" s="40"/>
      <c r="M15" s="40"/>
      <c r="N15" s="40"/>
      <c r="O15" s="40"/>
      <c r="P15" s="40"/>
      <c r="Q15" s="40">
        <v>0</v>
      </c>
    </row>
    <row r="16" spans="1:17" x14ac:dyDescent="0.25">
      <c r="H16" s="40">
        <f>+$E$9*100</f>
        <v>69.891133566354966</v>
      </c>
      <c r="I16" s="40"/>
      <c r="J16" s="40"/>
      <c r="K16" s="40">
        <f>+$F$9</f>
        <v>0.63985701324964506</v>
      </c>
      <c r="L16" s="40">
        <v>0</v>
      </c>
      <c r="M16" s="40"/>
      <c r="N16" s="40"/>
      <c r="O16" s="40"/>
      <c r="P16" s="40"/>
      <c r="Q16" s="40">
        <v>0</v>
      </c>
    </row>
    <row r="17" spans="1:17" x14ac:dyDescent="0.25">
      <c r="A17" s="31"/>
      <c r="B17" s="26"/>
      <c r="H17" s="40">
        <f>+$E$9*100</f>
        <v>69.891133566354966</v>
      </c>
      <c r="I17" s="40"/>
      <c r="J17" s="40"/>
      <c r="K17" s="40">
        <v>0</v>
      </c>
      <c r="L17" s="40">
        <f>+$F$10</f>
        <v>0.83475674885384921</v>
      </c>
      <c r="M17" s="40"/>
      <c r="N17" s="40"/>
      <c r="O17" s="40"/>
      <c r="P17" s="40"/>
      <c r="Q17" s="40">
        <v>0</v>
      </c>
    </row>
    <row r="18" spans="1:17" x14ac:dyDescent="0.25">
      <c r="H18" s="40">
        <f>AVERAGE(H17,H19)</f>
        <v>71.229380693073068</v>
      </c>
      <c r="I18" s="40"/>
      <c r="J18" s="40"/>
      <c r="K18" s="40"/>
      <c r="L18" s="40">
        <f>+$F$10</f>
        <v>0.83475674885384921</v>
      </c>
      <c r="M18" s="40"/>
      <c r="N18" s="40"/>
      <c r="O18" s="40"/>
      <c r="P18" s="40"/>
      <c r="Q18" s="40">
        <v>0</v>
      </c>
    </row>
    <row r="19" spans="1:17" x14ac:dyDescent="0.25">
      <c r="H19" s="40">
        <f>+$E$10*100</f>
        <v>72.567627819791156</v>
      </c>
      <c r="I19" s="40"/>
      <c r="J19" s="40"/>
      <c r="K19" s="40"/>
      <c r="L19" s="40">
        <f>+$F$10</f>
        <v>0.83475674885384921</v>
      </c>
      <c r="M19" s="40">
        <v>0</v>
      </c>
      <c r="N19" s="40"/>
      <c r="O19" s="40"/>
      <c r="P19" s="40"/>
      <c r="Q19" s="40">
        <v>0</v>
      </c>
    </row>
    <row r="20" spans="1:17" x14ac:dyDescent="0.25">
      <c r="H20" s="40">
        <f>+$E$10*100</f>
        <v>72.567627819791156</v>
      </c>
      <c r="I20" s="40"/>
      <c r="J20" s="40"/>
      <c r="K20" s="40"/>
      <c r="L20" s="40">
        <v>0</v>
      </c>
      <c r="M20" s="40">
        <f>+$F$11</f>
        <v>0.88655148907452808</v>
      </c>
      <c r="N20" s="40"/>
      <c r="O20" s="40"/>
      <c r="P20" s="40"/>
      <c r="Q20" s="40">
        <v>0</v>
      </c>
    </row>
    <row r="21" spans="1:17" x14ac:dyDescent="0.25">
      <c r="H21" s="40">
        <f>AVERAGE(H20,H22)</f>
        <v>74.566804388539168</v>
      </c>
      <c r="I21" s="40"/>
      <c r="J21" s="40"/>
      <c r="K21" s="40"/>
      <c r="L21" s="40"/>
      <c r="M21" s="40">
        <f>+$F$11</f>
        <v>0.88655148907452808</v>
      </c>
      <c r="N21" s="40"/>
      <c r="O21" s="40"/>
      <c r="P21" s="40"/>
      <c r="Q21" s="40">
        <v>0</v>
      </c>
    </row>
    <row r="22" spans="1:17" x14ac:dyDescent="0.25">
      <c r="H22" s="40">
        <f>+$E$11*100</f>
        <v>76.565980957287181</v>
      </c>
      <c r="I22" s="40"/>
      <c r="J22" s="40"/>
      <c r="K22" s="40"/>
      <c r="L22" s="40"/>
      <c r="M22" s="40">
        <f>+$F$11</f>
        <v>0.88655148907452808</v>
      </c>
      <c r="N22" s="40">
        <v>0</v>
      </c>
      <c r="O22" s="40"/>
      <c r="P22" s="40"/>
      <c r="Q22" s="40">
        <v>0</v>
      </c>
    </row>
    <row r="23" spans="1:17" x14ac:dyDescent="0.25">
      <c r="H23" s="40">
        <f>+$E$11*100</f>
        <v>76.565980957287181</v>
      </c>
      <c r="I23" s="40"/>
      <c r="J23" s="40"/>
      <c r="K23" s="40"/>
      <c r="L23" s="40"/>
      <c r="M23" s="40">
        <v>0</v>
      </c>
      <c r="N23" s="40">
        <f>+$F$12</f>
        <v>1.0355035225592262</v>
      </c>
      <c r="O23" s="40"/>
      <c r="P23" s="40"/>
      <c r="Q23" s="40">
        <v>0</v>
      </c>
    </row>
    <row r="24" spans="1:17" x14ac:dyDescent="0.25">
      <c r="H24" s="40">
        <f>AVERAGE(H23,H25)</f>
        <v>87.277340400267605</v>
      </c>
      <c r="I24" s="40"/>
      <c r="J24" s="40"/>
      <c r="K24" s="40"/>
      <c r="L24" s="40"/>
      <c r="M24" s="40"/>
      <c r="N24" s="40">
        <f>+$F$12</f>
        <v>1.0355035225592262</v>
      </c>
      <c r="O24" s="40"/>
      <c r="P24" s="40"/>
      <c r="Q24" s="40">
        <v>0</v>
      </c>
    </row>
    <row r="25" spans="1:17" x14ac:dyDescent="0.25">
      <c r="H25" s="40">
        <f>+$E$12*100</f>
        <v>97.988699843248014</v>
      </c>
      <c r="I25" s="40"/>
      <c r="J25" s="40"/>
      <c r="K25" s="40"/>
      <c r="L25" s="40"/>
      <c r="M25" s="40"/>
      <c r="N25" s="40">
        <f>+$F$12</f>
        <v>1.0355035225592262</v>
      </c>
      <c r="O25" s="40">
        <v>0</v>
      </c>
      <c r="P25" s="40"/>
      <c r="Q25" s="40">
        <v>0</v>
      </c>
    </row>
    <row r="26" spans="1:17" x14ac:dyDescent="0.25">
      <c r="H26" s="40">
        <f>+$E$12*100</f>
        <v>97.988699843248014</v>
      </c>
      <c r="I26" s="40"/>
      <c r="J26" s="40"/>
      <c r="K26" s="40"/>
      <c r="L26" s="40"/>
      <c r="M26" s="40"/>
      <c r="N26" s="40">
        <v>0</v>
      </c>
      <c r="O26" s="40">
        <f>+$F$13</f>
        <v>1.2732645209014168</v>
      </c>
      <c r="P26" s="40"/>
      <c r="Q26" s="40">
        <v>0</v>
      </c>
    </row>
    <row r="27" spans="1:17" x14ac:dyDescent="0.25">
      <c r="H27" s="40">
        <f>AVERAGE(H26,H28)</f>
        <v>98.894456462543303</v>
      </c>
      <c r="I27" s="40"/>
      <c r="J27" s="40"/>
      <c r="K27" s="40"/>
      <c r="L27" s="40"/>
      <c r="M27" s="40"/>
      <c r="N27" s="40"/>
      <c r="O27" s="40">
        <f>+$F$13</f>
        <v>1.2732645209014168</v>
      </c>
      <c r="P27" s="40"/>
      <c r="Q27" s="40">
        <v>0</v>
      </c>
    </row>
    <row r="28" spans="1:17" x14ac:dyDescent="0.25">
      <c r="H28" s="40">
        <f>+$E$13*100</f>
        <v>99.800213081838606</v>
      </c>
      <c r="I28" s="40"/>
      <c r="J28" s="40"/>
      <c r="K28" s="40"/>
      <c r="L28" s="40"/>
      <c r="M28" s="40"/>
      <c r="N28" s="40"/>
      <c r="O28" s="40">
        <f>+$F$13</f>
        <v>1.2732645209014168</v>
      </c>
      <c r="P28" s="40">
        <v>0</v>
      </c>
      <c r="Q28" s="40">
        <v>0</v>
      </c>
    </row>
    <row r="29" spans="1:17" x14ac:dyDescent="0.25">
      <c r="H29" s="40">
        <f>+$E$13*100</f>
        <v>99.800213081838606</v>
      </c>
      <c r="I29" s="40"/>
      <c r="J29" s="40"/>
      <c r="K29" s="40"/>
      <c r="L29" s="40"/>
      <c r="M29" s="40"/>
      <c r="N29" s="40"/>
      <c r="O29" s="40">
        <v>0</v>
      </c>
      <c r="P29" s="40">
        <f>+$F$14</f>
        <v>148.86670368674982</v>
      </c>
      <c r="Q29" s="40">
        <v>0</v>
      </c>
    </row>
    <row r="30" spans="1:17" x14ac:dyDescent="0.25">
      <c r="H30" s="40">
        <f>AVERAGE(H29,H31)</f>
        <v>99.900106540919325</v>
      </c>
      <c r="I30" s="40"/>
      <c r="J30" s="40"/>
      <c r="K30" s="40"/>
      <c r="L30" s="40"/>
      <c r="M30" s="40"/>
      <c r="N30" s="40"/>
      <c r="O30" s="40"/>
      <c r="P30" s="40">
        <f>+$F$14</f>
        <v>148.86670368674982</v>
      </c>
      <c r="Q30" s="40">
        <v>0</v>
      </c>
    </row>
    <row r="31" spans="1:17" x14ac:dyDescent="0.25">
      <c r="H31" s="40">
        <f>+$E$14*100</f>
        <v>100.00000000000003</v>
      </c>
      <c r="I31" s="40"/>
      <c r="J31" s="40"/>
      <c r="K31" s="40"/>
      <c r="L31" s="40"/>
      <c r="M31" s="40"/>
      <c r="N31" s="40"/>
      <c r="O31" s="40"/>
      <c r="P31" s="40">
        <f>+$F$14</f>
        <v>148.86670368674982</v>
      </c>
      <c r="Q31" s="40">
        <v>0</v>
      </c>
    </row>
    <row r="32" spans="1:17" x14ac:dyDescent="0.25">
      <c r="H32" s="40">
        <f>+$E$14*100</f>
        <v>100.00000000000003</v>
      </c>
      <c r="I32" s="40"/>
      <c r="J32" s="40"/>
      <c r="K32" s="40"/>
      <c r="L32" s="40"/>
      <c r="M32" s="40"/>
      <c r="N32" s="40"/>
      <c r="O32" s="40"/>
      <c r="P32" s="40">
        <v>0</v>
      </c>
      <c r="Q32" s="40">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120</v>
      </c>
    </row>
    <row r="4" spans="1:17" s="98" customFormat="1" ht="14.4" x14ac:dyDescent="0.3">
      <c r="A4" s="93" t="s">
        <v>68</v>
      </c>
      <c r="B4" s="97"/>
      <c r="C4" s="101"/>
      <c r="D4" s="101"/>
      <c r="E4" s="101"/>
      <c r="F4" s="63"/>
    </row>
    <row r="5" spans="1:17" x14ac:dyDescent="0.25">
      <c r="A5" s="38"/>
      <c r="B5" s="2"/>
      <c r="C5" s="38"/>
      <c r="D5" s="50" t="s">
        <v>83</v>
      </c>
      <c r="E5" s="38"/>
      <c r="F5" s="64"/>
    </row>
    <row r="6" spans="1:17" ht="48" x14ac:dyDescent="0.25">
      <c r="A6" s="4" t="s">
        <v>2</v>
      </c>
      <c r="B6" s="5" t="s">
        <v>3</v>
      </c>
      <c r="C6" s="6" t="s">
        <v>30</v>
      </c>
      <c r="D6" s="6" t="s">
        <v>31</v>
      </c>
      <c r="E6" s="6" t="s">
        <v>32</v>
      </c>
      <c r="F6" s="6" t="s">
        <v>31</v>
      </c>
      <c r="H6" s="39"/>
      <c r="I6" s="4" t="s">
        <v>35</v>
      </c>
      <c r="J6" s="4" t="s">
        <v>38</v>
      </c>
      <c r="K6" s="4" t="s">
        <v>7</v>
      </c>
      <c r="L6" s="4" t="s">
        <v>39</v>
      </c>
      <c r="M6" s="4" t="s">
        <v>33</v>
      </c>
      <c r="N6" s="4" t="s">
        <v>36</v>
      </c>
      <c r="O6" s="4" t="s">
        <v>37</v>
      </c>
      <c r="P6" s="4" t="s">
        <v>34</v>
      </c>
      <c r="Q6" s="4" t="s">
        <v>40</v>
      </c>
    </row>
    <row r="7" spans="1:17" x14ac:dyDescent="0.25">
      <c r="A7" s="8">
        <v>8</v>
      </c>
      <c r="B7" s="9" t="s">
        <v>35</v>
      </c>
      <c r="C7" s="28">
        <v>6.0601996154235574E-2</v>
      </c>
      <c r="D7" s="11">
        <v>0.19629936082244806</v>
      </c>
      <c r="E7" s="10">
        <v>6.0601996154235574E-2</v>
      </c>
      <c r="F7" s="11">
        <v>0.19629936082244806</v>
      </c>
      <c r="H7" s="40">
        <v>0</v>
      </c>
      <c r="I7" s="40">
        <v>0</v>
      </c>
      <c r="J7" s="40"/>
      <c r="K7" s="40"/>
      <c r="L7" s="40"/>
      <c r="M7" s="40"/>
      <c r="N7" s="40"/>
      <c r="O7" s="40"/>
      <c r="P7" s="40"/>
      <c r="Q7" s="40">
        <v>0</v>
      </c>
    </row>
    <row r="8" spans="1:17" x14ac:dyDescent="0.25">
      <c r="A8" s="8">
        <v>7</v>
      </c>
      <c r="B8" s="9" t="s">
        <v>38</v>
      </c>
      <c r="C8" s="28">
        <v>4.3137387359911974E-2</v>
      </c>
      <c r="D8" s="11">
        <v>0.26128147719636829</v>
      </c>
      <c r="E8" s="10">
        <v>0.10373938351414755</v>
      </c>
      <c r="F8" s="11">
        <v>0.26128147719636829</v>
      </c>
      <c r="H8" s="40">
        <v>0</v>
      </c>
      <c r="I8" s="40">
        <f>+$F$7</f>
        <v>0.19629936082244806</v>
      </c>
      <c r="J8" s="40"/>
      <c r="K8" s="40"/>
      <c r="L8" s="40"/>
      <c r="M8" s="40"/>
      <c r="N8" s="40"/>
      <c r="O8" s="40"/>
      <c r="P8" s="40"/>
      <c r="Q8" s="40">
        <v>0</v>
      </c>
    </row>
    <row r="9" spans="1:17" x14ac:dyDescent="0.25">
      <c r="A9" s="8">
        <v>1</v>
      </c>
      <c r="B9" s="9" t="s">
        <v>7</v>
      </c>
      <c r="C9" s="28">
        <v>0.6065978783986079</v>
      </c>
      <c r="D9" s="11">
        <v>0.62105167328679434</v>
      </c>
      <c r="E9" s="10">
        <v>0.71033726191275548</v>
      </c>
      <c r="F9" s="11">
        <v>0.62105167328679434</v>
      </c>
      <c r="H9" s="40">
        <f>AVERAGE(H8,H10)</f>
        <v>3.0300998077117787</v>
      </c>
      <c r="I9" s="40">
        <f>+$F$7</f>
        <v>0.19629936082244806</v>
      </c>
      <c r="J9" s="40"/>
      <c r="K9" s="40"/>
      <c r="L9" s="40"/>
      <c r="M9" s="40"/>
      <c r="N9" s="40"/>
      <c r="O9" s="40"/>
      <c r="P9" s="40"/>
      <c r="Q9" s="40">
        <v>0</v>
      </c>
    </row>
    <row r="10" spans="1:17" x14ac:dyDescent="0.25">
      <c r="A10" s="8">
        <v>6</v>
      </c>
      <c r="B10" s="9" t="s">
        <v>39</v>
      </c>
      <c r="C10" s="28">
        <v>2.7541930522372429E-2</v>
      </c>
      <c r="D10" s="11">
        <v>0.81120734783262138</v>
      </c>
      <c r="E10" s="10">
        <v>0.7378791924351279</v>
      </c>
      <c r="F10" s="11">
        <v>0.81120734783262138</v>
      </c>
      <c r="H10" s="40">
        <f>+$E$7*100</f>
        <v>6.0601996154235573</v>
      </c>
      <c r="I10" s="40">
        <f>+$F$7</f>
        <v>0.19629936082244806</v>
      </c>
      <c r="J10" s="40">
        <v>0</v>
      </c>
      <c r="K10" s="40"/>
      <c r="L10" s="40"/>
      <c r="M10" s="40"/>
      <c r="N10" s="40"/>
      <c r="O10" s="40"/>
      <c r="P10" s="40"/>
      <c r="Q10" s="40">
        <v>0</v>
      </c>
    </row>
    <row r="11" spans="1:17" x14ac:dyDescent="0.25">
      <c r="A11" s="8">
        <v>3</v>
      </c>
      <c r="B11" s="9" t="s">
        <v>33</v>
      </c>
      <c r="C11" s="28">
        <v>4.1806633959749304E-2</v>
      </c>
      <c r="D11" s="11">
        <v>0.84789077525488654</v>
      </c>
      <c r="E11" s="10">
        <v>0.77968582639487716</v>
      </c>
      <c r="F11" s="11">
        <v>0.84789077525488654</v>
      </c>
      <c r="H11" s="40">
        <f>+$E$7*100</f>
        <v>6.0601996154235573</v>
      </c>
      <c r="I11" s="40">
        <v>0</v>
      </c>
      <c r="J11" s="40">
        <f>+$F$8</f>
        <v>0.26128147719636829</v>
      </c>
      <c r="K11" s="40"/>
      <c r="L11" s="40"/>
      <c r="M11" s="40"/>
      <c r="N11" s="40"/>
      <c r="O11" s="40"/>
      <c r="P11" s="40"/>
      <c r="Q11" s="40">
        <v>0</v>
      </c>
    </row>
    <row r="12" spans="1:17" x14ac:dyDescent="0.25">
      <c r="A12" s="8">
        <v>5</v>
      </c>
      <c r="B12" s="14" t="s">
        <v>36</v>
      </c>
      <c r="C12" s="28">
        <v>0.1996495892641294</v>
      </c>
      <c r="D12" s="11">
        <v>1.1111117709268503</v>
      </c>
      <c r="E12" s="10">
        <v>0.97933541565900661</v>
      </c>
      <c r="F12" s="11">
        <v>1.1111117709268503</v>
      </c>
      <c r="H12" s="40">
        <f>AVERAGE(H11,H13)</f>
        <v>8.2170689834191553</v>
      </c>
      <c r="I12" s="40"/>
      <c r="J12" s="40">
        <f>+$F$8</f>
        <v>0.26128147719636829</v>
      </c>
      <c r="K12" s="40"/>
      <c r="L12" s="40"/>
      <c r="M12" s="40"/>
      <c r="N12" s="40"/>
      <c r="O12" s="40"/>
      <c r="P12" s="40"/>
      <c r="Q12" s="40">
        <v>0</v>
      </c>
    </row>
    <row r="13" spans="1:17" x14ac:dyDescent="0.25">
      <c r="A13" s="8">
        <v>4</v>
      </c>
      <c r="B13" s="14" t="s">
        <v>37</v>
      </c>
      <c r="C13" s="28">
        <v>1.8345472051239368E-2</v>
      </c>
      <c r="D13" s="11">
        <v>1.2572778336792896</v>
      </c>
      <c r="E13" s="10">
        <v>0.99768088771024599</v>
      </c>
      <c r="F13" s="11">
        <v>1.2572778336792896</v>
      </c>
      <c r="H13" s="40">
        <f>+$E$8*100</f>
        <v>10.373938351414754</v>
      </c>
      <c r="I13" s="40"/>
      <c r="J13" s="40">
        <f>+$F$8</f>
        <v>0.26128147719636829</v>
      </c>
      <c r="K13" s="40">
        <v>0</v>
      </c>
      <c r="L13" s="40"/>
      <c r="M13" s="40"/>
      <c r="N13" s="40"/>
      <c r="O13" s="40"/>
      <c r="P13" s="40"/>
      <c r="Q13" s="40">
        <v>0</v>
      </c>
    </row>
    <row r="14" spans="1:17" s="46" customFormat="1" x14ac:dyDescent="0.25">
      <c r="A14" s="41">
        <v>2</v>
      </c>
      <c r="B14" s="42" t="s">
        <v>34</v>
      </c>
      <c r="C14" s="43">
        <v>2.3191122897540943E-3</v>
      </c>
      <c r="D14" s="44">
        <v>128.24570883360136</v>
      </c>
      <c r="E14" s="43">
        <v>1</v>
      </c>
      <c r="F14" s="44">
        <v>128.24570883360136</v>
      </c>
      <c r="G14" s="46" t="s">
        <v>51</v>
      </c>
      <c r="H14" s="47">
        <f>+$E$8*100</f>
        <v>10.373938351414754</v>
      </c>
      <c r="I14" s="47"/>
      <c r="J14" s="47">
        <v>0</v>
      </c>
      <c r="K14" s="47">
        <f>+$F$9</f>
        <v>0.62105167328679434</v>
      </c>
      <c r="L14" s="47"/>
      <c r="M14" s="47"/>
      <c r="N14" s="47"/>
      <c r="O14" s="47"/>
      <c r="P14" s="47"/>
      <c r="Q14" s="47">
        <v>0</v>
      </c>
    </row>
    <row r="15" spans="1:17" x14ac:dyDescent="0.25">
      <c r="B15" s="16"/>
      <c r="C15" s="18"/>
      <c r="D15" s="18"/>
      <c r="E15" s="19"/>
      <c r="F15" s="19"/>
      <c r="H15" s="40">
        <f>AVERAGE(H14,H16)</f>
        <v>40.703832271345149</v>
      </c>
      <c r="I15" s="40"/>
      <c r="J15" s="40"/>
      <c r="K15" s="40">
        <f>+$F$9</f>
        <v>0.62105167328679434</v>
      </c>
      <c r="L15" s="40"/>
      <c r="M15" s="40"/>
      <c r="N15" s="40"/>
      <c r="O15" s="40"/>
      <c r="P15" s="40"/>
      <c r="Q15" s="40">
        <v>0</v>
      </c>
    </row>
    <row r="16" spans="1:17" x14ac:dyDescent="0.25">
      <c r="H16" s="40">
        <f>+$E$9*100</f>
        <v>71.033726191275548</v>
      </c>
      <c r="I16" s="40"/>
      <c r="J16" s="40"/>
      <c r="K16" s="40">
        <f>+$F$9</f>
        <v>0.62105167328679434</v>
      </c>
      <c r="L16" s="40">
        <v>0</v>
      </c>
      <c r="M16" s="40"/>
      <c r="N16" s="40"/>
      <c r="O16" s="40"/>
      <c r="P16" s="40"/>
      <c r="Q16" s="40">
        <v>0</v>
      </c>
    </row>
    <row r="17" spans="1:17" x14ac:dyDescent="0.25">
      <c r="A17" s="31"/>
      <c r="B17" s="26"/>
      <c r="H17" s="40">
        <f>+$E$9*100</f>
        <v>71.033726191275548</v>
      </c>
      <c r="I17" s="40"/>
      <c r="J17" s="40"/>
      <c r="K17" s="40">
        <v>0</v>
      </c>
      <c r="L17" s="40">
        <f>+$F$10</f>
        <v>0.81120734783262138</v>
      </c>
      <c r="M17" s="40"/>
      <c r="N17" s="40"/>
      <c r="O17" s="40"/>
      <c r="P17" s="40"/>
      <c r="Q17" s="40">
        <v>0</v>
      </c>
    </row>
    <row r="18" spans="1:17" x14ac:dyDescent="0.25">
      <c r="A18" s="27"/>
      <c r="B18" s="27"/>
      <c r="H18" s="40">
        <f>AVERAGE(H17,H19)</f>
        <v>72.410822717394169</v>
      </c>
      <c r="I18" s="40"/>
      <c r="J18" s="40"/>
      <c r="K18" s="40"/>
      <c r="L18" s="40">
        <f>+$F$10</f>
        <v>0.81120734783262138</v>
      </c>
      <c r="M18" s="40"/>
      <c r="N18" s="40"/>
      <c r="O18" s="40"/>
      <c r="P18" s="40"/>
      <c r="Q18" s="40">
        <v>0</v>
      </c>
    </row>
    <row r="19" spans="1:17" x14ac:dyDescent="0.25">
      <c r="H19" s="40">
        <f>+$E$10*100</f>
        <v>73.787919243512789</v>
      </c>
      <c r="I19" s="40"/>
      <c r="J19" s="40"/>
      <c r="K19" s="40"/>
      <c r="L19" s="40">
        <f>+$F$10</f>
        <v>0.81120734783262138</v>
      </c>
      <c r="M19" s="40">
        <v>0</v>
      </c>
      <c r="N19" s="40"/>
      <c r="O19" s="40"/>
      <c r="P19" s="40"/>
      <c r="Q19" s="40">
        <v>0</v>
      </c>
    </row>
    <row r="20" spans="1:17" x14ac:dyDescent="0.25">
      <c r="H20" s="40">
        <f>+$E$10*100</f>
        <v>73.787919243512789</v>
      </c>
      <c r="I20" s="40"/>
      <c r="J20" s="40"/>
      <c r="K20" s="40"/>
      <c r="L20" s="40">
        <v>0</v>
      </c>
      <c r="M20" s="40">
        <f>+$F$11</f>
        <v>0.84789077525488654</v>
      </c>
      <c r="N20" s="40"/>
      <c r="O20" s="40"/>
      <c r="P20" s="40"/>
      <c r="Q20" s="40">
        <v>0</v>
      </c>
    </row>
    <row r="21" spans="1:17" x14ac:dyDescent="0.25">
      <c r="H21" s="40">
        <f>AVERAGE(H20,H22)</f>
        <v>75.878250941500255</v>
      </c>
      <c r="I21" s="40"/>
      <c r="J21" s="40"/>
      <c r="K21" s="40"/>
      <c r="L21" s="40"/>
      <c r="M21" s="40">
        <f>+$F$11</f>
        <v>0.84789077525488654</v>
      </c>
      <c r="N21" s="40"/>
      <c r="O21" s="40"/>
      <c r="P21" s="40"/>
      <c r="Q21" s="40">
        <v>0</v>
      </c>
    </row>
    <row r="22" spans="1:17" x14ac:dyDescent="0.25">
      <c r="H22" s="40">
        <f>+$E$11*100</f>
        <v>77.968582639487721</v>
      </c>
      <c r="I22" s="40"/>
      <c r="J22" s="40"/>
      <c r="K22" s="40"/>
      <c r="L22" s="40"/>
      <c r="M22" s="40">
        <f>+$F$11</f>
        <v>0.84789077525488654</v>
      </c>
      <c r="N22" s="40">
        <v>0</v>
      </c>
      <c r="O22" s="40"/>
      <c r="P22" s="40"/>
      <c r="Q22" s="40">
        <v>0</v>
      </c>
    </row>
    <row r="23" spans="1:17" x14ac:dyDescent="0.25">
      <c r="H23" s="40">
        <f>+$E$11*100</f>
        <v>77.968582639487721</v>
      </c>
      <c r="I23" s="40"/>
      <c r="J23" s="40"/>
      <c r="K23" s="40"/>
      <c r="L23" s="40"/>
      <c r="M23" s="40">
        <v>0</v>
      </c>
      <c r="N23" s="40">
        <f>+$F$12</f>
        <v>1.1111117709268503</v>
      </c>
      <c r="O23" s="40"/>
      <c r="P23" s="40"/>
      <c r="Q23" s="40">
        <v>0</v>
      </c>
    </row>
    <row r="24" spans="1:17" x14ac:dyDescent="0.25">
      <c r="H24" s="40">
        <f>AVERAGE(H23,H25)</f>
        <v>87.951062102694195</v>
      </c>
      <c r="I24" s="40"/>
      <c r="J24" s="40"/>
      <c r="K24" s="40"/>
      <c r="L24" s="40"/>
      <c r="M24" s="40"/>
      <c r="N24" s="40">
        <f>+$F$12</f>
        <v>1.1111117709268503</v>
      </c>
      <c r="O24" s="40"/>
      <c r="P24" s="40"/>
      <c r="Q24" s="40">
        <v>0</v>
      </c>
    </row>
    <row r="25" spans="1:17" x14ac:dyDescent="0.25">
      <c r="H25" s="40">
        <f>+$E$12*100</f>
        <v>97.933541565900669</v>
      </c>
      <c r="I25" s="40"/>
      <c r="J25" s="40"/>
      <c r="K25" s="40"/>
      <c r="L25" s="40"/>
      <c r="M25" s="40"/>
      <c r="N25" s="40">
        <f>+$F$12</f>
        <v>1.1111117709268503</v>
      </c>
      <c r="O25" s="40">
        <v>0</v>
      </c>
      <c r="P25" s="40"/>
      <c r="Q25" s="40">
        <v>0</v>
      </c>
    </row>
    <row r="26" spans="1:17" x14ac:dyDescent="0.25">
      <c r="H26" s="40">
        <f>+$E$12*100</f>
        <v>97.933541565900669</v>
      </c>
      <c r="I26" s="40"/>
      <c r="J26" s="40"/>
      <c r="K26" s="40"/>
      <c r="L26" s="40"/>
      <c r="M26" s="40"/>
      <c r="N26" s="40">
        <v>0</v>
      </c>
      <c r="O26" s="40">
        <f>+$F$13</f>
        <v>1.2572778336792896</v>
      </c>
      <c r="P26" s="40"/>
      <c r="Q26" s="40">
        <v>0</v>
      </c>
    </row>
    <row r="27" spans="1:17" x14ac:dyDescent="0.25">
      <c r="H27" s="40">
        <f>AVERAGE(H26,H28)</f>
        <v>98.850815168462631</v>
      </c>
      <c r="I27" s="40"/>
      <c r="J27" s="40"/>
      <c r="K27" s="40"/>
      <c r="L27" s="40"/>
      <c r="M27" s="40"/>
      <c r="N27" s="40"/>
      <c r="O27" s="40">
        <f>+$F$13</f>
        <v>1.2572778336792896</v>
      </c>
      <c r="P27" s="40"/>
      <c r="Q27" s="40">
        <v>0</v>
      </c>
    </row>
    <row r="28" spans="1:17" x14ac:dyDescent="0.25">
      <c r="H28" s="40">
        <f>+$E$13*100</f>
        <v>99.768088771024594</v>
      </c>
      <c r="I28" s="40"/>
      <c r="J28" s="40"/>
      <c r="K28" s="40"/>
      <c r="L28" s="40"/>
      <c r="M28" s="40"/>
      <c r="N28" s="40"/>
      <c r="O28" s="40">
        <f>+$F$13</f>
        <v>1.2572778336792896</v>
      </c>
      <c r="P28" s="40">
        <v>0</v>
      </c>
      <c r="Q28" s="40">
        <v>0</v>
      </c>
    </row>
    <row r="29" spans="1:17" x14ac:dyDescent="0.25">
      <c r="H29" s="40">
        <f>+$E$13*100</f>
        <v>99.768088771024594</v>
      </c>
      <c r="I29" s="40"/>
      <c r="J29" s="40"/>
      <c r="K29" s="40"/>
      <c r="L29" s="40"/>
      <c r="M29" s="40"/>
      <c r="N29" s="40"/>
      <c r="O29" s="40">
        <v>0</v>
      </c>
      <c r="P29" s="40">
        <f>+$F$14</f>
        <v>128.24570883360136</v>
      </c>
      <c r="Q29" s="40">
        <v>0</v>
      </c>
    </row>
    <row r="30" spans="1:17" x14ac:dyDescent="0.25">
      <c r="H30" s="40">
        <f>AVERAGE(H29,H31)</f>
        <v>99.884044385512297</v>
      </c>
      <c r="I30" s="40"/>
      <c r="J30" s="40"/>
      <c r="K30" s="40"/>
      <c r="L30" s="40"/>
      <c r="M30" s="40"/>
      <c r="N30" s="40"/>
      <c r="O30" s="40"/>
      <c r="P30" s="40">
        <f>+$F$14</f>
        <v>128.24570883360136</v>
      </c>
      <c r="Q30" s="40">
        <v>0</v>
      </c>
    </row>
    <row r="31" spans="1:17" x14ac:dyDescent="0.25">
      <c r="H31" s="40">
        <f>+$E$14*100</f>
        <v>100</v>
      </c>
      <c r="I31" s="40"/>
      <c r="J31" s="40"/>
      <c r="K31" s="40"/>
      <c r="L31" s="40"/>
      <c r="M31" s="40"/>
      <c r="N31" s="40"/>
      <c r="O31" s="40"/>
      <c r="P31" s="40">
        <f>+$F$14</f>
        <v>128.24570883360136</v>
      </c>
      <c r="Q31" s="40">
        <v>0</v>
      </c>
    </row>
    <row r="32" spans="1:17" x14ac:dyDescent="0.25">
      <c r="H32" s="40">
        <f>+$E$14*100</f>
        <v>100</v>
      </c>
      <c r="I32" s="40"/>
      <c r="J32" s="40"/>
      <c r="K32" s="40"/>
      <c r="L32" s="40"/>
      <c r="M32" s="40"/>
      <c r="N32" s="40"/>
      <c r="O32" s="40"/>
      <c r="P32" s="40">
        <v>0</v>
      </c>
      <c r="Q32" s="40">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52</v>
      </c>
    </row>
    <row r="2" spans="1:17" x14ac:dyDescent="0.25">
      <c r="A2" s="94" t="s">
        <v>120</v>
      </c>
    </row>
    <row r="4" spans="1:17" s="98" customFormat="1" ht="14.4" x14ac:dyDescent="0.3">
      <c r="A4" s="93" t="s">
        <v>68</v>
      </c>
      <c r="B4" s="97"/>
      <c r="C4" s="101"/>
      <c r="D4" s="101"/>
      <c r="E4" s="101"/>
      <c r="F4" s="63"/>
    </row>
    <row r="5" spans="1:17" x14ac:dyDescent="0.25">
      <c r="A5" s="38"/>
      <c r="B5" s="2"/>
      <c r="C5" s="38"/>
      <c r="D5" s="50" t="s">
        <v>83</v>
      </c>
      <c r="E5" s="38"/>
      <c r="F5" s="64"/>
    </row>
    <row r="6" spans="1:17" ht="48" x14ac:dyDescent="0.25">
      <c r="A6" s="4" t="s">
        <v>2</v>
      </c>
      <c r="B6" s="5" t="s">
        <v>3</v>
      </c>
      <c r="C6" s="6" t="s">
        <v>53</v>
      </c>
      <c r="D6" s="6" t="s">
        <v>54</v>
      </c>
      <c r="E6" s="6" t="s">
        <v>32</v>
      </c>
      <c r="F6" s="6" t="s">
        <v>54</v>
      </c>
      <c r="H6" s="39"/>
      <c r="I6" s="4" t="s">
        <v>35</v>
      </c>
      <c r="J6" s="4" t="s">
        <v>7</v>
      </c>
      <c r="K6" s="4" t="s">
        <v>38</v>
      </c>
      <c r="L6" s="4" t="s">
        <v>33</v>
      </c>
      <c r="M6" s="4" t="s">
        <v>36</v>
      </c>
      <c r="N6" s="4" t="s">
        <v>37</v>
      </c>
      <c r="O6" s="4" t="s">
        <v>39</v>
      </c>
      <c r="P6" s="4" t="s">
        <v>34</v>
      </c>
      <c r="Q6" s="4" t="s">
        <v>40</v>
      </c>
    </row>
    <row r="7" spans="1:17" x14ac:dyDescent="0.25">
      <c r="A7" s="8">
        <v>8</v>
      </c>
      <c r="B7" s="9" t="s">
        <v>35</v>
      </c>
      <c r="C7" s="28">
        <v>5.827205072969064E-2</v>
      </c>
      <c r="D7" s="11">
        <v>0.29940866048501491</v>
      </c>
      <c r="E7" s="10">
        <v>5.827205072969064E-2</v>
      </c>
      <c r="F7" s="11">
        <v>0.29940866048501491</v>
      </c>
      <c r="H7" s="40">
        <v>0</v>
      </c>
      <c r="I7" s="40">
        <v>0</v>
      </c>
      <c r="J7" s="40"/>
      <c r="K7" s="40"/>
      <c r="L7" s="40"/>
      <c r="M7" s="40"/>
      <c r="N7" s="40"/>
      <c r="O7" s="40"/>
      <c r="P7" s="40"/>
      <c r="Q7" s="40">
        <v>0</v>
      </c>
    </row>
    <row r="8" spans="1:17" x14ac:dyDescent="0.25">
      <c r="A8" s="8">
        <v>1</v>
      </c>
      <c r="B8" s="9" t="s">
        <v>7</v>
      </c>
      <c r="C8" s="28">
        <v>0.61778431266038869</v>
      </c>
      <c r="D8" s="11">
        <v>0.38183551092318491</v>
      </c>
      <c r="E8" s="10">
        <v>0.67605636339007935</v>
      </c>
      <c r="F8" s="11">
        <v>0.38183551092318491</v>
      </c>
      <c r="H8" s="40">
        <v>0</v>
      </c>
      <c r="I8" s="40">
        <f>+$F$7</f>
        <v>0.29940866048501491</v>
      </c>
      <c r="J8" s="40"/>
      <c r="K8" s="40"/>
      <c r="L8" s="40"/>
      <c r="M8" s="40"/>
      <c r="N8" s="40"/>
      <c r="O8" s="40"/>
      <c r="P8" s="40"/>
      <c r="Q8" s="40">
        <v>0</v>
      </c>
    </row>
    <row r="9" spans="1:17" x14ac:dyDescent="0.25">
      <c r="A9" s="8">
        <v>7</v>
      </c>
      <c r="B9" s="9" t="s">
        <v>38</v>
      </c>
      <c r="C9" s="28">
        <v>4.4898614330704051E-2</v>
      </c>
      <c r="D9" s="11">
        <v>1.4358751961511171</v>
      </c>
      <c r="E9" s="10">
        <v>0.72095497772078343</v>
      </c>
      <c r="F9" s="11">
        <v>1.4358751961511171</v>
      </c>
      <c r="H9" s="40">
        <f>AVERAGE(H8,H10)</f>
        <v>2.9136025364845319</v>
      </c>
      <c r="I9" s="40">
        <f>+$F$7</f>
        <v>0.29940866048501491</v>
      </c>
      <c r="J9" s="40"/>
      <c r="K9" s="40"/>
      <c r="L9" s="40"/>
      <c r="M9" s="40"/>
      <c r="N9" s="40"/>
      <c r="O9" s="40"/>
      <c r="P9" s="40"/>
      <c r="Q9" s="40">
        <v>0</v>
      </c>
    </row>
    <row r="10" spans="1:17" x14ac:dyDescent="0.25">
      <c r="A10" s="8">
        <v>3</v>
      </c>
      <c r="B10" s="9" t="s">
        <v>33</v>
      </c>
      <c r="C10" s="28">
        <v>4.4741911628701898E-2</v>
      </c>
      <c r="D10" s="11">
        <v>1.5532566535751766</v>
      </c>
      <c r="E10" s="10">
        <v>0.76569688934948532</v>
      </c>
      <c r="F10" s="11">
        <v>1.5532566535751766</v>
      </c>
      <c r="H10" s="40">
        <f>+$E$7*100</f>
        <v>5.8272050729690639</v>
      </c>
      <c r="I10" s="40">
        <f>+$F$7</f>
        <v>0.29940866048501491</v>
      </c>
      <c r="J10" s="40">
        <v>0</v>
      </c>
      <c r="K10" s="40"/>
      <c r="L10" s="40"/>
      <c r="M10" s="40"/>
      <c r="N10" s="40"/>
      <c r="O10" s="40"/>
      <c r="P10" s="40"/>
      <c r="Q10" s="40">
        <v>0</v>
      </c>
    </row>
    <row r="11" spans="1:17" x14ac:dyDescent="0.25">
      <c r="A11" s="8">
        <v>5</v>
      </c>
      <c r="B11" s="14" t="s">
        <v>36</v>
      </c>
      <c r="C11" s="28">
        <v>0.17726240833386689</v>
      </c>
      <c r="D11" s="11">
        <v>1.6059942604561115</v>
      </c>
      <c r="E11" s="10">
        <v>0.94295929768335218</v>
      </c>
      <c r="F11" s="11">
        <v>1.6059942604561115</v>
      </c>
      <c r="H11" s="40">
        <f>+$E$7*100</f>
        <v>5.8272050729690639</v>
      </c>
      <c r="I11" s="40">
        <v>0</v>
      </c>
      <c r="J11" s="40">
        <f>+$F$8</f>
        <v>0.38183551092318491</v>
      </c>
      <c r="K11" s="40"/>
      <c r="L11" s="40"/>
      <c r="M11" s="40"/>
      <c r="N11" s="40"/>
      <c r="O11" s="40"/>
      <c r="P11" s="40"/>
      <c r="Q11" s="40">
        <v>0</v>
      </c>
    </row>
    <row r="12" spans="1:17" x14ac:dyDescent="0.25">
      <c r="A12" s="8">
        <v>4</v>
      </c>
      <c r="B12" s="14" t="s">
        <v>37</v>
      </c>
      <c r="C12" s="28">
        <v>2.1222121055982566E-2</v>
      </c>
      <c r="D12" s="11">
        <v>1.8964957783784195</v>
      </c>
      <c r="E12" s="10">
        <v>0.96418141873933472</v>
      </c>
      <c r="F12" s="11">
        <v>1.8964957783784195</v>
      </c>
      <c r="H12" s="40">
        <f>AVERAGE(H11,H13)</f>
        <v>36.716420705988497</v>
      </c>
      <c r="I12" s="40"/>
      <c r="J12" s="40">
        <f>+$F$8</f>
        <v>0.38183551092318491</v>
      </c>
      <c r="K12" s="40"/>
      <c r="L12" s="40"/>
      <c r="M12" s="40"/>
      <c r="N12" s="40"/>
      <c r="O12" s="40"/>
      <c r="P12" s="40"/>
      <c r="Q12" s="40">
        <v>0</v>
      </c>
    </row>
    <row r="13" spans="1:17" x14ac:dyDescent="0.25">
      <c r="A13" s="8">
        <v>6</v>
      </c>
      <c r="B13" s="9" t="s">
        <v>39</v>
      </c>
      <c r="C13" s="28">
        <v>3.3102823057843039E-2</v>
      </c>
      <c r="D13" s="11">
        <v>4.0522161126292779</v>
      </c>
      <c r="E13" s="10">
        <v>0.99728424179717778</v>
      </c>
      <c r="F13" s="11">
        <v>4.0522161126292779</v>
      </c>
      <c r="H13" s="40">
        <f>+$E$8*100</f>
        <v>67.60563633900793</v>
      </c>
      <c r="I13" s="40"/>
      <c r="J13" s="40">
        <f>+$F$8</f>
        <v>0.38183551092318491</v>
      </c>
      <c r="K13" s="40">
        <v>0</v>
      </c>
      <c r="L13" s="40"/>
      <c r="M13" s="40"/>
      <c r="N13" s="40"/>
      <c r="O13" s="40"/>
      <c r="P13" s="40"/>
      <c r="Q13" s="40">
        <v>0</v>
      </c>
    </row>
    <row r="14" spans="1:17" s="46" customFormat="1" x14ac:dyDescent="0.25">
      <c r="A14" s="41">
        <v>2</v>
      </c>
      <c r="B14" s="42" t="s">
        <v>34</v>
      </c>
      <c r="C14" s="43">
        <v>2.7157582028221731E-3</v>
      </c>
      <c r="D14" s="44">
        <v>56.568552235046312</v>
      </c>
      <c r="E14" s="43">
        <v>1</v>
      </c>
      <c r="F14" s="44">
        <v>56.568552235046312</v>
      </c>
      <c r="G14" s="46" t="s">
        <v>51</v>
      </c>
      <c r="H14" s="47">
        <f>+$E$8*100</f>
        <v>67.60563633900793</v>
      </c>
      <c r="I14" s="47"/>
      <c r="J14" s="47">
        <v>0</v>
      </c>
      <c r="K14" s="47">
        <f>+$F$9</f>
        <v>1.4358751961511171</v>
      </c>
      <c r="L14" s="47"/>
      <c r="M14" s="47"/>
      <c r="N14" s="47"/>
      <c r="O14" s="47"/>
      <c r="P14" s="47"/>
      <c r="Q14" s="47">
        <v>0</v>
      </c>
    </row>
    <row r="15" spans="1:17" x14ac:dyDescent="0.25">
      <c r="B15" s="16"/>
      <c r="C15" s="18"/>
      <c r="D15" s="17"/>
      <c r="E15" s="19"/>
      <c r="F15" s="19"/>
      <c r="H15" s="40">
        <f>AVERAGE(H14,H16)</f>
        <v>69.850567055543138</v>
      </c>
      <c r="I15" s="40"/>
      <c r="J15" s="40"/>
      <c r="K15" s="40">
        <f>+$F$9</f>
        <v>1.4358751961511171</v>
      </c>
      <c r="L15" s="40"/>
      <c r="M15" s="40"/>
      <c r="N15" s="40"/>
      <c r="O15" s="40"/>
      <c r="P15" s="40"/>
      <c r="Q15" s="40">
        <v>0</v>
      </c>
    </row>
    <row r="16" spans="1:17" x14ac:dyDescent="0.25">
      <c r="H16" s="40">
        <f>+$E$9*100</f>
        <v>72.095497772078346</v>
      </c>
      <c r="I16" s="40"/>
      <c r="J16" s="40"/>
      <c r="K16" s="40">
        <f>+$F$9</f>
        <v>1.4358751961511171</v>
      </c>
      <c r="L16" s="40">
        <v>0</v>
      </c>
      <c r="M16" s="40"/>
      <c r="N16" s="40"/>
      <c r="O16" s="40"/>
      <c r="P16" s="40"/>
      <c r="Q16" s="40">
        <v>0</v>
      </c>
    </row>
    <row r="17" spans="1:17" x14ac:dyDescent="0.25">
      <c r="A17" s="31"/>
      <c r="B17" s="26"/>
      <c r="H17" s="40">
        <f>+$E$9*100</f>
        <v>72.095497772078346</v>
      </c>
      <c r="I17" s="40"/>
      <c r="J17" s="40"/>
      <c r="K17" s="40">
        <v>0</v>
      </c>
      <c r="L17" s="40">
        <f>+$F$10</f>
        <v>1.5532566535751766</v>
      </c>
      <c r="M17" s="40"/>
      <c r="N17" s="40"/>
      <c r="O17" s="40"/>
      <c r="P17" s="40"/>
      <c r="Q17" s="40">
        <v>0</v>
      </c>
    </row>
    <row r="18" spans="1:17" x14ac:dyDescent="0.25">
      <c r="H18" s="40">
        <f>AVERAGE(H17,H19)</f>
        <v>74.332593353513431</v>
      </c>
      <c r="I18" s="40"/>
      <c r="J18" s="40"/>
      <c r="K18" s="40"/>
      <c r="L18" s="40">
        <f>+$F$10</f>
        <v>1.5532566535751766</v>
      </c>
      <c r="M18" s="40"/>
      <c r="N18" s="40"/>
      <c r="O18" s="40"/>
      <c r="P18" s="40"/>
      <c r="Q18" s="40">
        <v>0</v>
      </c>
    </row>
    <row r="19" spans="1:17" x14ac:dyDescent="0.25">
      <c r="H19" s="40">
        <f>+$E$10*100</f>
        <v>76.56968893494853</v>
      </c>
      <c r="I19" s="40"/>
      <c r="J19" s="40"/>
      <c r="K19" s="40"/>
      <c r="L19" s="40">
        <f>+$F$10</f>
        <v>1.5532566535751766</v>
      </c>
      <c r="M19" s="40">
        <v>0</v>
      </c>
      <c r="N19" s="40"/>
      <c r="O19" s="40"/>
      <c r="P19" s="40"/>
      <c r="Q19" s="40">
        <v>0</v>
      </c>
    </row>
    <row r="20" spans="1:17" x14ac:dyDescent="0.25">
      <c r="H20" s="40">
        <f>+$E$10*100</f>
        <v>76.56968893494853</v>
      </c>
      <c r="I20" s="40"/>
      <c r="J20" s="40"/>
      <c r="K20" s="40"/>
      <c r="L20" s="40">
        <v>0</v>
      </c>
      <c r="M20" s="40">
        <f>+$F$11</f>
        <v>1.6059942604561115</v>
      </c>
      <c r="N20" s="40"/>
      <c r="O20" s="40"/>
      <c r="P20" s="40"/>
      <c r="Q20" s="40">
        <v>0</v>
      </c>
    </row>
    <row r="21" spans="1:17" x14ac:dyDescent="0.25">
      <c r="H21" s="40">
        <f>AVERAGE(H20,H22)</f>
        <v>85.432809351641879</v>
      </c>
      <c r="I21" s="40"/>
      <c r="J21" s="40"/>
      <c r="K21" s="40"/>
      <c r="L21" s="40"/>
      <c r="M21" s="40">
        <f>+$F$11</f>
        <v>1.6059942604561115</v>
      </c>
      <c r="N21" s="40"/>
      <c r="O21" s="40"/>
      <c r="P21" s="40"/>
      <c r="Q21" s="40">
        <v>0</v>
      </c>
    </row>
    <row r="22" spans="1:17" x14ac:dyDescent="0.25">
      <c r="H22" s="40">
        <f>+$E$11*100</f>
        <v>94.295929768335213</v>
      </c>
      <c r="I22" s="40"/>
      <c r="J22" s="40"/>
      <c r="K22" s="40"/>
      <c r="L22" s="40"/>
      <c r="M22" s="40">
        <f>+$F$11</f>
        <v>1.6059942604561115</v>
      </c>
      <c r="N22" s="40">
        <v>0</v>
      </c>
      <c r="O22" s="40"/>
      <c r="P22" s="40"/>
      <c r="Q22" s="40">
        <v>0</v>
      </c>
    </row>
    <row r="23" spans="1:17" x14ac:dyDescent="0.25">
      <c r="H23" s="40">
        <f>+$E$11*100</f>
        <v>94.295929768335213</v>
      </c>
      <c r="I23" s="40"/>
      <c r="J23" s="40"/>
      <c r="K23" s="40"/>
      <c r="L23" s="40"/>
      <c r="M23" s="40">
        <v>0</v>
      </c>
      <c r="N23" s="40">
        <f>+$F$12</f>
        <v>1.8964957783784195</v>
      </c>
      <c r="O23" s="40"/>
      <c r="P23" s="40"/>
      <c r="Q23" s="40">
        <v>0</v>
      </c>
    </row>
    <row r="24" spans="1:17" x14ac:dyDescent="0.25">
      <c r="H24" s="40">
        <f>AVERAGE(H23,H25)</f>
        <v>95.357035821134346</v>
      </c>
      <c r="I24" s="40"/>
      <c r="J24" s="40"/>
      <c r="K24" s="40"/>
      <c r="L24" s="40"/>
      <c r="M24" s="40"/>
      <c r="N24" s="40">
        <f>+$F$12</f>
        <v>1.8964957783784195</v>
      </c>
      <c r="O24" s="40"/>
      <c r="P24" s="40"/>
      <c r="Q24" s="40">
        <v>0</v>
      </c>
    </row>
    <row r="25" spans="1:17" x14ac:dyDescent="0.25">
      <c r="H25" s="40">
        <f>+$E$12*100</f>
        <v>96.418141873933479</v>
      </c>
      <c r="I25" s="40"/>
      <c r="J25" s="40"/>
      <c r="K25" s="40"/>
      <c r="L25" s="40"/>
      <c r="M25" s="40"/>
      <c r="N25" s="40">
        <f>+$F$12</f>
        <v>1.8964957783784195</v>
      </c>
      <c r="O25" s="40">
        <v>0</v>
      </c>
      <c r="P25" s="40"/>
      <c r="Q25" s="40">
        <v>0</v>
      </c>
    </row>
    <row r="26" spans="1:17" x14ac:dyDescent="0.25">
      <c r="H26" s="40">
        <f>+$E$12*100</f>
        <v>96.418141873933479</v>
      </c>
      <c r="I26" s="40"/>
      <c r="J26" s="40"/>
      <c r="K26" s="40"/>
      <c r="L26" s="40"/>
      <c r="M26" s="40"/>
      <c r="N26" s="40">
        <v>0</v>
      </c>
      <c r="O26" s="40">
        <f>+$F$13</f>
        <v>4.0522161126292779</v>
      </c>
      <c r="P26" s="40"/>
      <c r="Q26" s="40">
        <v>0</v>
      </c>
    </row>
    <row r="27" spans="1:17" x14ac:dyDescent="0.25">
      <c r="H27" s="40">
        <f>AVERAGE(H26,H28)</f>
        <v>98.073283026825635</v>
      </c>
      <c r="I27" s="40"/>
      <c r="J27" s="40"/>
      <c r="K27" s="40"/>
      <c r="L27" s="40"/>
      <c r="M27" s="40"/>
      <c r="N27" s="40"/>
      <c r="O27" s="40">
        <f>+$F$13</f>
        <v>4.0522161126292779</v>
      </c>
      <c r="P27" s="40"/>
      <c r="Q27" s="40">
        <v>0</v>
      </c>
    </row>
    <row r="28" spans="1:17" x14ac:dyDescent="0.25">
      <c r="H28" s="40">
        <f>+$E$13*100</f>
        <v>99.728424179717777</v>
      </c>
      <c r="I28" s="40"/>
      <c r="J28" s="40"/>
      <c r="K28" s="40"/>
      <c r="L28" s="40"/>
      <c r="M28" s="40"/>
      <c r="N28" s="40"/>
      <c r="O28" s="40">
        <f>+$F$13</f>
        <v>4.0522161126292779</v>
      </c>
      <c r="P28" s="40">
        <v>0</v>
      </c>
      <c r="Q28" s="40">
        <v>0</v>
      </c>
    </row>
    <row r="29" spans="1:17" x14ac:dyDescent="0.25">
      <c r="H29" s="40">
        <f>+$E$13*100</f>
        <v>99.728424179717777</v>
      </c>
      <c r="I29" s="40"/>
      <c r="J29" s="40"/>
      <c r="K29" s="40"/>
      <c r="L29" s="40"/>
      <c r="M29" s="40"/>
      <c r="N29" s="40"/>
      <c r="O29" s="40">
        <v>0</v>
      </c>
      <c r="P29" s="40">
        <f>+$F$14</f>
        <v>56.568552235046312</v>
      </c>
      <c r="Q29" s="40">
        <v>0</v>
      </c>
    </row>
    <row r="30" spans="1:17" x14ac:dyDescent="0.25">
      <c r="H30" s="40">
        <f>AVERAGE(H29,H31)</f>
        <v>99.864212089858881</v>
      </c>
      <c r="I30" s="40"/>
      <c r="J30" s="40"/>
      <c r="K30" s="40"/>
      <c r="L30" s="40"/>
      <c r="M30" s="40"/>
      <c r="N30" s="40"/>
      <c r="O30" s="40"/>
      <c r="P30" s="40">
        <f>+$F$14</f>
        <v>56.568552235046312</v>
      </c>
      <c r="Q30" s="40">
        <v>0</v>
      </c>
    </row>
    <row r="31" spans="1:17" x14ac:dyDescent="0.25">
      <c r="H31" s="40">
        <f>+$E$14*100</f>
        <v>100</v>
      </c>
      <c r="I31" s="40"/>
      <c r="J31" s="40"/>
      <c r="K31" s="40"/>
      <c r="L31" s="40"/>
      <c r="M31" s="40"/>
      <c r="N31" s="40"/>
      <c r="O31" s="40"/>
      <c r="P31" s="40">
        <f>+$F$14</f>
        <v>56.568552235046312</v>
      </c>
      <c r="Q31" s="40">
        <v>0</v>
      </c>
    </row>
    <row r="32" spans="1:17" x14ac:dyDescent="0.25">
      <c r="H32" s="40">
        <f>+$E$14*100</f>
        <v>100</v>
      </c>
      <c r="I32" s="40"/>
      <c r="J32" s="40"/>
      <c r="K32" s="40"/>
      <c r="L32" s="40"/>
      <c r="M32" s="40"/>
      <c r="N32" s="40"/>
      <c r="O32" s="40"/>
      <c r="P32" s="40">
        <v>0</v>
      </c>
      <c r="Q32" s="40">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74</v>
      </c>
      <c r="K6" s="4" t="s">
        <v>75</v>
      </c>
      <c r="L6" s="4" t="s">
        <v>33</v>
      </c>
      <c r="M6" s="7" t="s">
        <v>77</v>
      </c>
      <c r="N6" s="4" t="s">
        <v>73</v>
      </c>
      <c r="O6" s="7" t="s">
        <v>76</v>
      </c>
      <c r="P6" s="4"/>
    </row>
    <row r="7" spans="1:16" x14ac:dyDescent="0.25">
      <c r="A7" s="8">
        <v>1</v>
      </c>
      <c r="B7" s="51" t="s">
        <v>7</v>
      </c>
      <c r="C7" s="10">
        <v>0.40058246229952926</v>
      </c>
      <c r="D7" s="11">
        <v>0.55858189267978131</v>
      </c>
      <c r="E7" s="52">
        <f>+C7</f>
        <v>0.40058246229952926</v>
      </c>
      <c r="F7" s="53">
        <f>+D7</f>
        <v>0.55858189267978131</v>
      </c>
      <c r="G7" s="62"/>
      <c r="H7" s="12">
        <v>0</v>
      </c>
      <c r="I7" s="13">
        <v>0</v>
      </c>
      <c r="J7" s="13"/>
      <c r="K7" s="13"/>
      <c r="L7" s="13"/>
      <c r="M7" s="13"/>
      <c r="N7" s="13"/>
      <c r="O7" s="13"/>
      <c r="P7" s="13">
        <v>0</v>
      </c>
    </row>
    <row r="8" spans="1:16" x14ac:dyDescent="0.25">
      <c r="A8" s="8">
        <v>5</v>
      </c>
      <c r="B8" s="51" t="s">
        <v>74</v>
      </c>
      <c r="C8" s="10">
        <v>0.2449134285486316</v>
      </c>
      <c r="D8" s="11">
        <v>0.88140723228459639</v>
      </c>
      <c r="E8" s="52">
        <f t="shared" ref="E8:E13" si="0">+E7+C8</f>
        <v>0.64549589084816084</v>
      </c>
      <c r="F8" s="53">
        <f t="shared" ref="F8:F13" si="1">+D8</f>
        <v>0.88140723228459639</v>
      </c>
      <c r="G8" s="62"/>
      <c r="H8" s="12">
        <v>0</v>
      </c>
      <c r="I8" s="15">
        <f>+$F$7</f>
        <v>0.55858189267978131</v>
      </c>
      <c r="J8" s="13"/>
      <c r="K8" s="13"/>
      <c r="L8" s="13"/>
      <c r="M8" s="13"/>
      <c r="N8" s="13"/>
      <c r="O8" s="13"/>
      <c r="P8" s="13">
        <v>0</v>
      </c>
    </row>
    <row r="9" spans="1:16" x14ac:dyDescent="0.25">
      <c r="A9" s="8">
        <v>7</v>
      </c>
      <c r="B9" s="51" t="s">
        <v>75</v>
      </c>
      <c r="C9" s="10">
        <v>0.20996569057687706</v>
      </c>
      <c r="D9" s="11">
        <v>0.96748730181147169</v>
      </c>
      <c r="E9" s="52">
        <f t="shared" si="0"/>
        <v>0.85546158142503792</v>
      </c>
      <c r="F9" s="53">
        <f t="shared" si="1"/>
        <v>0.96748730181147169</v>
      </c>
      <c r="G9" s="62"/>
      <c r="H9" s="12">
        <f>AVERAGE(H8,H10)</f>
        <v>20.029123114976464</v>
      </c>
      <c r="I9" s="15">
        <f>+$F$7</f>
        <v>0.55858189267978131</v>
      </c>
      <c r="J9" s="13"/>
      <c r="K9" s="13"/>
      <c r="L9" s="13"/>
      <c r="M9" s="13"/>
      <c r="N9" s="13"/>
      <c r="O9" s="13"/>
      <c r="P9" s="13">
        <v>0</v>
      </c>
    </row>
    <row r="10" spans="1:16" x14ac:dyDescent="0.25">
      <c r="A10" s="8">
        <v>3</v>
      </c>
      <c r="B10" s="51" t="s">
        <v>33</v>
      </c>
      <c r="C10" s="10">
        <v>7.2947418814330173E-2</v>
      </c>
      <c r="D10" s="11">
        <v>1.1804875287442294</v>
      </c>
      <c r="E10" s="52">
        <f t="shared" si="0"/>
        <v>0.92840900023936812</v>
      </c>
      <c r="F10" s="53">
        <f t="shared" si="1"/>
        <v>1.1804875287442294</v>
      </c>
      <c r="G10" s="62"/>
      <c r="H10" s="12">
        <f>+$E$7*100</f>
        <v>40.058246229952928</v>
      </c>
      <c r="I10" s="15">
        <f>+$F$7</f>
        <v>0.55858189267978131</v>
      </c>
      <c r="J10" s="13">
        <v>0</v>
      </c>
      <c r="K10" s="13"/>
      <c r="L10" s="13"/>
      <c r="M10" s="13"/>
      <c r="N10" s="13"/>
      <c r="O10" s="13"/>
      <c r="P10" s="13">
        <v>0</v>
      </c>
    </row>
    <row r="11" spans="1:16" x14ac:dyDescent="0.25">
      <c r="A11" s="8">
        <v>4</v>
      </c>
      <c r="B11" s="51" t="s">
        <v>77</v>
      </c>
      <c r="C11" s="10">
        <v>1.6915343493178012E-2</v>
      </c>
      <c r="D11" s="11">
        <v>2.2957861176872854</v>
      </c>
      <c r="E11" s="52">
        <f t="shared" si="0"/>
        <v>0.94532434373254615</v>
      </c>
      <c r="F11" s="53">
        <f t="shared" si="1"/>
        <v>2.2957861176872854</v>
      </c>
      <c r="G11" s="62"/>
      <c r="H11" s="12">
        <f>+$E$7*100</f>
        <v>40.058246229952928</v>
      </c>
      <c r="I11" s="13">
        <v>0</v>
      </c>
      <c r="J11" s="29">
        <f>+$F$8</f>
        <v>0.88140723228459639</v>
      </c>
      <c r="K11" s="13"/>
      <c r="L11" s="13"/>
      <c r="M11" s="13"/>
      <c r="N11" s="13"/>
      <c r="O11" s="13"/>
      <c r="P11" s="13">
        <v>0</v>
      </c>
    </row>
    <row r="12" spans="1:16" x14ac:dyDescent="0.25">
      <c r="A12" s="8">
        <v>2</v>
      </c>
      <c r="B12" s="51" t="s">
        <v>73</v>
      </c>
      <c r="C12" s="10">
        <v>1.4401978776031277E-2</v>
      </c>
      <c r="D12" s="11">
        <v>3.4077940929722357</v>
      </c>
      <c r="E12" s="52">
        <f t="shared" si="0"/>
        <v>0.95972632250857748</v>
      </c>
      <c r="F12" s="53">
        <f t="shared" si="1"/>
        <v>3.4077940929722357</v>
      </c>
      <c r="G12" s="62"/>
      <c r="H12" s="12">
        <f>AVERAGE(H11,H13)</f>
        <v>52.303917657384503</v>
      </c>
      <c r="I12" s="13"/>
      <c r="J12" s="29">
        <f>+$F$8</f>
        <v>0.88140723228459639</v>
      </c>
      <c r="K12" s="13"/>
      <c r="L12" s="13"/>
      <c r="M12" s="13"/>
      <c r="N12" s="13"/>
      <c r="O12" s="13"/>
      <c r="P12" s="13">
        <v>0</v>
      </c>
    </row>
    <row r="13" spans="1:16" x14ac:dyDescent="0.25">
      <c r="A13" s="8">
        <v>6</v>
      </c>
      <c r="B13" s="54" t="s">
        <v>76</v>
      </c>
      <c r="C13" s="10">
        <v>4.0273677491422646E-2</v>
      </c>
      <c r="D13" s="11">
        <v>4.5490699548312934</v>
      </c>
      <c r="E13" s="52">
        <f t="shared" si="0"/>
        <v>1.0000000000000002</v>
      </c>
      <c r="F13" s="53">
        <f t="shared" si="1"/>
        <v>4.5490699548312934</v>
      </c>
      <c r="G13" s="62"/>
      <c r="H13" s="12">
        <f>+$E$8*100</f>
        <v>64.549589084816077</v>
      </c>
      <c r="I13" s="13"/>
      <c r="J13" s="29">
        <f>+$F$8</f>
        <v>0.88140723228459639</v>
      </c>
      <c r="K13" s="13">
        <v>0</v>
      </c>
      <c r="L13" s="13"/>
      <c r="M13" s="13"/>
      <c r="N13" s="13"/>
      <c r="O13" s="13"/>
      <c r="P13" s="13">
        <v>0</v>
      </c>
    </row>
    <row r="14" spans="1:16" x14ac:dyDescent="0.25">
      <c r="A14" s="8"/>
      <c r="B14" s="9"/>
      <c r="C14" s="10">
        <v>1.0000000000000002</v>
      </c>
      <c r="D14" s="11"/>
      <c r="E14" s="10"/>
      <c r="F14" s="11"/>
      <c r="H14" s="12">
        <f>+$E$8*100</f>
        <v>64.549589084816077</v>
      </c>
      <c r="I14" s="13"/>
      <c r="J14" s="13">
        <v>0</v>
      </c>
      <c r="K14" s="20">
        <f>+$F$9</f>
        <v>0.96748730181147169</v>
      </c>
      <c r="L14" s="13"/>
      <c r="M14" s="13"/>
      <c r="N14" s="13"/>
      <c r="O14" s="13"/>
      <c r="P14" s="13">
        <v>0</v>
      </c>
    </row>
    <row r="15" spans="1:16" x14ac:dyDescent="0.25">
      <c r="B15" s="16"/>
      <c r="C15" s="18"/>
      <c r="D15" s="18"/>
      <c r="E15" s="19"/>
      <c r="F15" s="19"/>
      <c r="H15" s="12">
        <f>AVERAGE(H14,H16)</f>
        <v>75.047873613659931</v>
      </c>
      <c r="I15" s="13"/>
      <c r="J15" s="13"/>
      <c r="K15" s="20">
        <f>+$F$9</f>
        <v>0.96748730181147169</v>
      </c>
      <c r="L15" s="13"/>
      <c r="M15" s="13"/>
      <c r="N15" s="13"/>
      <c r="O15" s="13"/>
      <c r="P15" s="13">
        <v>0</v>
      </c>
    </row>
    <row r="16" spans="1:16" x14ac:dyDescent="0.25">
      <c r="H16" s="12">
        <f>+$E$9*100</f>
        <v>85.546158142503799</v>
      </c>
      <c r="I16" s="13"/>
      <c r="J16" s="13"/>
      <c r="K16" s="20">
        <f>+$F$9</f>
        <v>0.96748730181147169</v>
      </c>
      <c r="L16" s="13">
        <v>0</v>
      </c>
      <c r="M16" s="13"/>
      <c r="N16" s="13"/>
      <c r="O16" s="13"/>
      <c r="P16" s="13">
        <v>0</v>
      </c>
    </row>
    <row r="17" spans="1:16" x14ac:dyDescent="0.25">
      <c r="A17" s="31"/>
      <c r="B17" s="26"/>
      <c r="H17" s="12">
        <f>+$E$9*100</f>
        <v>85.546158142503799</v>
      </c>
      <c r="I17" s="13"/>
      <c r="J17" s="13"/>
      <c r="K17" s="13">
        <v>0</v>
      </c>
      <c r="L17" s="21">
        <f>+$F$10</f>
        <v>1.1804875287442294</v>
      </c>
      <c r="M17" s="13"/>
      <c r="N17" s="13"/>
      <c r="O17" s="13"/>
      <c r="P17" s="13">
        <v>0</v>
      </c>
    </row>
    <row r="18" spans="1:16" x14ac:dyDescent="0.25">
      <c r="H18" s="12">
        <f>AVERAGE(H17,H19)</f>
        <v>89.193529083220312</v>
      </c>
      <c r="I18" s="13"/>
      <c r="J18" s="13"/>
      <c r="K18" s="13"/>
      <c r="L18" s="21">
        <f>+$F$10</f>
        <v>1.1804875287442294</v>
      </c>
      <c r="M18" s="13"/>
      <c r="N18" s="13"/>
      <c r="O18" s="13"/>
      <c r="P18" s="13">
        <v>0</v>
      </c>
    </row>
    <row r="19" spans="1:16" x14ac:dyDescent="0.25">
      <c r="H19" s="12">
        <f>+$E$10*100</f>
        <v>92.840900023936811</v>
      </c>
      <c r="I19" s="13"/>
      <c r="J19" s="13"/>
      <c r="K19" s="13"/>
      <c r="L19" s="21">
        <f>+$F$10</f>
        <v>1.1804875287442294</v>
      </c>
      <c r="M19" s="13">
        <v>0</v>
      </c>
      <c r="N19" s="13"/>
      <c r="O19" s="13"/>
      <c r="P19" s="13">
        <v>0</v>
      </c>
    </row>
    <row r="20" spans="1:16" x14ac:dyDescent="0.25">
      <c r="H20" s="12">
        <f>+$E$10*100</f>
        <v>92.840900023936811</v>
      </c>
      <c r="I20" s="13"/>
      <c r="J20" s="13"/>
      <c r="K20" s="13"/>
      <c r="L20" s="13">
        <v>0</v>
      </c>
      <c r="M20" s="21">
        <f>+$F$11</f>
        <v>2.2957861176872854</v>
      </c>
      <c r="N20" s="13"/>
      <c r="O20" s="13"/>
      <c r="P20" s="13">
        <v>0</v>
      </c>
    </row>
    <row r="21" spans="1:16" x14ac:dyDescent="0.25">
      <c r="H21" s="12">
        <f>AVERAGE(H20,H22)</f>
        <v>93.686667198595714</v>
      </c>
      <c r="I21" s="13"/>
      <c r="J21" s="13"/>
      <c r="K21" s="13"/>
      <c r="L21" s="13"/>
      <c r="M21" s="21">
        <f>+$F$11</f>
        <v>2.2957861176872854</v>
      </c>
      <c r="N21" s="13"/>
      <c r="O21" s="13"/>
      <c r="P21" s="13">
        <v>0</v>
      </c>
    </row>
    <row r="22" spans="1:16" x14ac:dyDescent="0.25">
      <c r="H22" s="12">
        <f>+$E$11*100</f>
        <v>94.532434373254617</v>
      </c>
      <c r="I22" s="13"/>
      <c r="J22" s="13"/>
      <c r="K22" s="13"/>
      <c r="L22" s="13"/>
      <c r="M22" s="21">
        <f>+$F$11</f>
        <v>2.2957861176872854</v>
      </c>
      <c r="N22" s="13">
        <v>0</v>
      </c>
      <c r="O22" s="13"/>
      <c r="P22" s="13">
        <v>0</v>
      </c>
    </row>
    <row r="23" spans="1:16" x14ac:dyDescent="0.25">
      <c r="H23" s="12">
        <f>+$E$11*100</f>
        <v>94.532434373254617</v>
      </c>
      <c r="I23" s="13"/>
      <c r="J23" s="13"/>
      <c r="K23" s="13"/>
      <c r="L23" s="13"/>
      <c r="M23" s="13">
        <v>0</v>
      </c>
      <c r="N23" s="21">
        <f>+$F$12</f>
        <v>3.4077940929722357</v>
      </c>
      <c r="O23" s="13"/>
      <c r="P23" s="13">
        <v>0</v>
      </c>
    </row>
    <row r="24" spans="1:16" x14ac:dyDescent="0.25">
      <c r="H24" s="12">
        <f>AVERAGE(H23,H25)</f>
        <v>95.252533312056187</v>
      </c>
      <c r="I24" s="13"/>
      <c r="J24" s="13"/>
      <c r="K24" s="13"/>
      <c r="L24" s="13"/>
      <c r="M24" s="13"/>
      <c r="N24" s="21">
        <f>+$F$12</f>
        <v>3.4077940929722357</v>
      </c>
      <c r="O24" s="13"/>
      <c r="P24" s="13">
        <v>0</v>
      </c>
    </row>
    <row r="25" spans="1:16" x14ac:dyDescent="0.25">
      <c r="H25" s="12">
        <f>+$E$12*100</f>
        <v>95.972632250857743</v>
      </c>
      <c r="I25" s="13"/>
      <c r="J25" s="13"/>
      <c r="K25" s="13"/>
      <c r="L25" s="13"/>
      <c r="M25" s="13"/>
      <c r="N25" s="21">
        <f>+$F$12</f>
        <v>3.4077940929722357</v>
      </c>
      <c r="O25" s="13">
        <v>0</v>
      </c>
      <c r="P25" s="13">
        <v>0</v>
      </c>
    </row>
    <row r="26" spans="1:16" x14ac:dyDescent="0.25">
      <c r="H26" s="12">
        <f>+$E$12*100</f>
        <v>95.972632250857743</v>
      </c>
      <c r="I26" s="13"/>
      <c r="J26" s="13"/>
      <c r="K26" s="13"/>
      <c r="L26" s="13"/>
      <c r="M26" s="13"/>
      <c r="N26" s="13">
        <v>0</v>
      </c>
      <c r="O26" s="21">
        <f>+$F$13</f>
        <v>4.5490699548312934</v>
      </c>
      <c r="P26" s="13">
        <v>0</v>
      </c>
    </row>
    <row r="27" spans="1:16" x14ac:dyDescent="0.25">
      <c r="H27" s="12">
        <f>AVERAGE(H26,H28)</f>
        <v>97.986316125428885</v>
      </c>
      <c r="I27" s="13"/>
      <c r="J27" s="13"/>
      <c r="K27" s="13"/>
      <c r="L27" s="13"/>
      <c r="M27" s="13"/>
      <c r="N27" s="13"/>
      <c r="O27" s="21">
        <f>+$F$13</f>
        <v>4.5490699548312934</v>
      </c>
      <c r="P27" s="13">
        <v>0</v>
      </c>
    </row>
    <row r="28" spans="1:16" x14ac:dyDescent="0.25">
      <c r="H28" s="12">
        <f>+$E$13*100</f>
        <v>100.00000000000003</v>
      </c>
      <c r="I28" s="13"/>
      <c r="J28" s="13"/>
      <c r="K28" s="13"/>
      <c r="L28" s="13"/>
      <c r="M28" s="13"/>
      <c r="N28" s="13"/>
      <c r="O28" s="21">
        <f>+$F$13</f>
        <v>4.5490699548312934</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D5" sqref="D5"/>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33</v>
      </c>
      <c r="K6" s="4" t="s">
        <v>73</v>
      </c>
      <c r="L6" s="4" t="s">
        <v>74</v>
      </c>
      <c r="M6" s="7" t="s">
        <v>75</v>
      </c>
      <c r="N6" s="4" t="s">
        <v>76</v>
      </c>
      <c r="O6" s="7" t="s">
        <v>77</v>
      </c>
      <c r="P6" s="4"/>
    </row>
    <row r="7" spans="1:16" x14ac:dyDescent="0.25">
      <c r="A7" s="8">
        <v>1</v>
      </c>
      <c r="B7" s="51" t="s">
        <v>7</v>
      </c>
      <c r="C7" s="10">
        <v>0.58136908962597034</v>
      </c>
      <c r="D7" s="11">
        <v>0.41464113199530134</v>
      </c>
      <c r="E7" s="52">
        <f>+C7</f>
        <v>0.58136908962597034</v>
      </c>
      <c r="F7" s="53">
        <f>+D7</f>
        <v>0.41464113199530134</v>
      </c>
      <c r="H7" s="12">
        <v>0</v>
      </c>
      <c r="I7" s="13">
        <v>0</v>
      </c>
      <c r="J7" s="13"/>
      <c r="K7" s="13"/>
      <c r="L7" s="13"/>
      <c r="M7" s="13"/>
      <c r="N7" s="13"/>
      <c r="O7" s="13"/>
      <c r="P7" s="13">
        <v>0</v>
      </c>
    </row>
    <row r="8" spans="1:16" x14ac:dyDescent="0.25">
      <c r="A8" s="8">
        <v>3</v>
      </c>
      <c r="B8" s="51" t="s">
        <v>33</v>
      </c>
      <c r="C8" s="10">
        <v>0.18038108680310516</v>
      </c>
      <c r="D8" s="11">
        <v>0.60744237349106323</v>
      </c>
      <c r="E8" s="52">
        <f t="shared" ref="E8:E13" si="0">+E7+C8</f>
        <v>0.7617501764290755</v>
      </c>
      <c r="F8" s="53">
        <f t="shared" ref="F8:F13" si="1">+D8</f>
        <v>0.60744237349106323</v>
      </c>
      <c r="H8" s="12">
        <v>0</v>
      </c>
      <c r="I8" s="15">
        <f>+$F$7</f>
        <v>0.41464113199530134</v>
      </c>
      <c r="J8" s="13"/>
      <c r="K8" s="13"/>
      <c r="L8" s="13"/>
      <c r="M8" s="13"/>
      <c r="N8" s="13"/>
      <c r="O8" s="13"/>
      <c r="P8" s="13">
        <v>0</v>
      </c>
    </row>
    <row r="9" spans="1:16" x14ac:dyDescent="0.25">
      <c r="A9" s="8">
        <v>2</v>
      </c>
      <c r="B9" s="51" t="s">
        <v>73</v>
      </c>
      <c r="C9" s="10">
        <v>1.1714890613973183E-2</v>
      </c>
      <c r="D9" s="11">
        <v>0.8247607335438718</v>
      </c>
      <c r="E9" s="52">
        <f t="shared" si="0"/>
        <v>0.77346506704304874</v>
      </c>
      <c r="F9" s="53">
        <f t="shared" si="1"/>
        <v>0.8247607335438718</v>
      </c>
      <c r="H9" s="12">
        <f>AVERAGE(H8,H10)</f>
        <v>29.068454481298517</v>
      </c>
      <c r="I9" s="15">
        <f>+$F$7</f>
        <v>0.41464113199530134</v>
      </c>
      <c r="J9" s="13"/>
      <c r="K9" s="13"/>
      <c r="L9" s="13"/>
      <c r="M9" s="13"/>
      <c r="N9" s="13"/>
      <c r="O9" s="13"/>
      <c r="P9" s="13">
        <v>0</v>
      </c>
    </row>
    <row r="10" spans="1:16" x14ac:dyDescent="0.25">
      <c r="A10" s="8">
        <v>5</v>
      </c>
      <c r="B10" s="51" t="s">
        <v>74</v>
      </c>
      <c r="C10" s="10">
        <v>5.7727593507410024E-2</v>
      </c>
      <c r="D10" s="11">
        <v>1.4930373577485161</v>
      </c>
      <c r="E10" s="52">
        <f t="shared" si="0"/>
        <v>0.83119266055045871</v>
      </c>
      <c r="F10" s="53">
        <f t="shared" si="1"/>
        <v>1.4930373577485161</v>
      </c>
      <c r="H10" s="12">
        <f>+$E$7*100</f>
        <v>58.136908962597033</v>
      </c>
      <c r="I10" s="15">
        <f>+$F$7</f>
        <v>0.41464113199530134</v>
      </c>
      <c r="J10" s="13">
        <v>0</v>
      </c>
      <c r="K10" s="13"/>
      <c r="L10" s="13"/>
      <c r="M10" s="13"/>
      <c r="N10" s="13"/>
      <c r="O10" s="13"/>
      <c r="P10" s="13">
        <v>0</v>
      </c>
    </row>
    <row r="11" spans="1:16" x14ac:dyDescent="0.25">
      <c r="A11" s="8">
        <v>7</v>
      </c>
      <c r="B11" s="51" t="s">
        <v>75</v>
      </c>
      <c r="C11" s="10">
        <v>9.8659139026111509E-2</v>
      </c>
      <c r="D11" s="11">
        <v>1.9586764686150615</v>
      </c>
      <c r="E11" s="52">
        <f t="shared" si="0"/>
        <v>0.92985179957657027</v>
      </c>
      <c r="F11" s="53">
        <f t="shared" si="1"/>
        <v>1.9586764686150615</v>
      </c>
      <c r="H11" s="12">
        <f>+$E$7*100</f>
        <v>58.136908962597033</v>
      </c>
      <c r="I11" s="13">
        <v>0</v>
      </c>
      <c r="J11" s="29">
        <f>+$F$8</f>
        <v>0.60744237349106323</v>
      </c>
      <c r="K11" s="13"/>
      <c r="L11" s="13"/>
      <c r="M11" s="13"/>
      <c r="N11" s="13"/>
      <c r="O11" s="13"/>
      <c r="P11" s="13">
        <v>0</v>
      </c>
    </row>
    <row r="12" spans="1:16" x14ac:dyDescent="0.25">
      <c r="A12" s="8">
        <v>6</v>
      </c>
      <c r="B12" s="54" t="s">
        <v>76</v>
      </c>
      <c r="C12" s="10">
        <v>5.038814396612562E-2</v>
      </c>
      <c r="D12" s="11">
        <v>4.8767025266394723</v>
      </c>
      <c r="E12" s="52">
        <f t="shared" si="0"/>
        <v>0.98023994354269584</v>
      </c>
      <c r="F12" s="53">
        <f t="shared" si="1"/>
        <v>4.8767025266394723</v>
      </c>
      <c r="H12" s="12">
        <f>AVERAGE(H11,H13)</f>
        <v>67.155963302752298</v>
      </c>
      <c r="I12" s="13"/>
      <c r="J12" s="29">
        <f>+$F$8</f>
        <v>0.60744237349106323</v>
      </c>
      <c r="K12" s="13"/>
      <c r="L12" s="13"/>
      <c r="M12" s="13"/>
      <c r="N12" s="13"/>
      <c r="O12" s="13"/>
      <c r="P12" s="13">
        <v>0</v>
      </c>
    </row>
    <row r="13" spans="1:16" x14ac:dyDescent="0.25">
      <c r="A13" s="8">
        <v>4</v>
      </c>
      <c r="B13" s="51" t="s">
        <v>77</v>
      </c>
      <c r="C13" s="10">
        <v>1.9760056457304165E-2</v>
      </c>
      <c r="D13" s="11">
        <v>5.7969767872447937</v>
      </c>
      <c r="E13" s="52">
        <f t="shared" si="0"/>
        <v>1</v>
      </c>
      <c r="F13" s="53">
        <f t="shared" si="1"/>
        <v>5.7969767872447937</v>
      </c>
      <c r="H13" s="12">
        <f>+$E$8*100</f>
        <v>76.175017642907548</v>
      </c>
      <c r="I13" s="13"/>
      <c r="J13" s="29">
        <f>+$F$8</f>
        <v>0.60744237349106323</v>
      </c>
      <c r="K13" s="13">
        <v>0</v>
      </c>
      <c r="L13" s="13"/>
      <c r="M13" s="13"/>
      <c r="N13" s="13"/>
      <c r="O13" s="13"/>
      <c r="P13" s="13">
        <v>0</v>
      </c>
    </row>
    <row r="14" spans="1:16" x14ac:dyDescent="0.25">
      <c r="A14" s="8"/>
      <c r="B14" s="9"/>
      <c r="C14" s="10">
        <v>1</v>
      </c>
      <c r="D14" s="11"/>
      <c r="E14" s="10"/>
      <c r="F14" s="11"/>
      <c r="H14" s="12">
        <f>+$E$8*100</f>
        <v>76.175017642907548</v>
      </c>
      <c r="I14" s="13"/>
      <c r="J14" s="13">
        <v>0</v>
      </c>
      <c r="K14" s="20">
        <f>+$F$9</f>
        <v>0.8247607335438718</v>
      </c>
      <c r="L14" s="13"/>
      <c r="M14" s="13"/>
      <c r="N14" s="13"/>
      <c r="O14" s="13"/>
      <c r="P14" s="13">
        <v>0</v>
      </c>
    </row>
    <row r="15" spans="1:16" x14ac:dyDescent="0.25">
      <c r="B15" s="16"/>
      <c r="C15" s="18"/>
      <c r="D15" s="18"/>
      <c r="E15" s="19"/>
      <c r="F15" s="19"/>
      <c r="H15" s="12">
        <f>AVERAGE(H14,H16)</f>
        <v>76.76076217360621</v>
      </c>
      <c r="I15" s="13"/>
      <c r="J15" s="13"/>
      <c r="K15" s="20">
        <f>+$F$9</f>
        <v>0.8247607335438718</v>
      </c>
      <c r="L15" s="13"/>
      <c r="M15" s="13"/>
      <c r="N15" s="13"/>
      <c r="O15" s="13"/>
      <c r="P15" s="13">
        <v>0</v>
      </c>
    </row>
    <row r="16" spans="1:16" x14ac:dyDescent="0.25">
      <c r="H16" s="12">
        <f>+$E$9*100</f>
        <v>77.346506704304872</v>
      </c>
      <c r="I16" s="13"/>
      <c r="J16" s="13"/>
      <c r="K16" s="20">
        <f>+$F$9</f>
        <v>0.8247607335438718</v>
      </c>
      <c r="L16" s="13">
        <v>0</v>
      </c>
      <c r="M16" s="13"/>
      <c r="N16" s="13"/>
      <c r="O16" s="13"/>
      <c r="P16" s="13">
        <v>0</v>
      </c>
    </row>
    <row r="17" spans="1:16" x14ac:dyDescent="0.25">
      <c r="A17" s="31"/>
      <c r="B17" s="26"/>
      <c r="H17" s="12">
        <f>+$E$9*100</f>
        <v>77.346506704304872</v>
      </c>
      <c r="I17" s="13"/>
      <c r="J17" s="13"/>
      <c r="K17" s="13">
        <v>0</v>
      </c>
      <c r="L17" s="21">
        <f>+$F$10</f>
        <v>1.4930373577485161</v>
      </c>
      <c r="M17" s="13"/>
      <c r="N17" s="13"/>
      <c r="O17" s="13"/>
      <c r="P17" s="13">
        <v>0</v>
      </c>
    </row>
    <row r="18" spans="1:16" x14ac:dyDescent="0.25">
      <c r="H18" s="12">
        <f>AVERAGE(H17,H19)</f>
        <v>80.232886379675364</v>
      </c>
      <c r="I18" s="13"/>
      <c r="J18" s="13"/>
      <c r="K18" s="13"/>
      <c r="L18" s="21">
        <f>+$F$10</f>
        <v>1.4930373577485161</v>
      </c>
      <c r="M18" s="13"/>
      <c r="N18" s="13"/>
      <c r="O18" s="13"/>
      <c r="P18" s="13">
        <v>0</v>
      </c>
    </row>
    <row r="19" spans="1:16" x14ac:dyDescent="0.25">
      <c r="H19" s="12">
        <f>+$E$10*100</f>
        <v>83.11926605504587</v>
      </c>
      <c r="I19" s="13"/>
      <c r="J19" s="13"/>
      <c r="K19" s="13"/>
      <c r="L19" s="21">
        <f>+$F$10</f>
        <v>1.4930373577485161</v>
      </c>
      <c r="M19" s="13">
        <v>0</v>
      </c>
      <c r="N19" s="13"/>
      <c r="O19" s="13"/>
      <c r="P19" s="13">
        <v>0</v>
      </c>
    </row>
    <row r="20" spans="1:16" x14ac:dyDescent="0.25">
      <c r="H20" s="12">
        <f>+$E$10*100</f>
        <v>83.11926605504587</v>
      </c>
      <c r="I20" s="13"/>
      <c r="J20" s="13"/>
      <c r="K20" s="13"/>
      <c r="L20" s="13">
        <v>0</v>
      </c>
      <c r="M20" s="21">
        <f>+$F$11</f>
        <v>1.9586764686150615</v>
      </c>
      <c r="N20" s="13"/>
      <c r="O20" s="13"/>
      <c r="P20" s="13">
        <v>0</v>
      </c>
    </row>
    <row r="21" spans="1:16" x14ac:dyDescent="0.25">
      <c r="H21" s="12">
        <f>AVERAGE(H20,H22)</f>
        <v>88.052223006351454</v>
      </c>
      <c r="I21" s="13"/>
      <c r="J21" s="13"/>
      <c r="K21" s="13"/>
      <c r="L21" s="13"/>
      <c r="M21" s="21">
        <f>+$F$11</f>
        <v>1.9586764686150615</v>
      </c>
      <c r="N21" s="13"/>
      <c r="O21" s="13"/>
      <c r="P21" s="13">
        <v>0</v>
      </c>
    </row>
    <row r="22" spans="1:16" x14ac:dyDescent="0.25">
      <c r="H22" s="12">
        <f>+$E$11*100</f>
        <v>92.985179957657024</v>
      </c>
      <c r="I22" s="13"/>
      <c r="J22" s="13"/>
      <c r="K22" s="13"/>
      <c r="L22" s="13"/>
      <c r="M22" s="21">
        <f>+$F$11</f>
        <v>1.9586764686150615</v>
      </c>
      <c r="N22" s="13">
        <v>0</v>
      </c>
      <c r="O22" s="13"/>
      <c r="P22" s="13">
        <v>0</v>
      </c>
    </row>
    <row r="23" spans="1:16" x14ac:dyDescent="0.25">
      <c r="H23" s="12">
        <f>+$E$11*100</f>
        <v>92.985179957657024</v>
      </c>
      <c r="I23" s="13"/>
      <c r="J23" s="13"/>
      <c r="K23" s="13"/>
      <c r="L23" s="13"/>
      <c r="M23" s="13">
        <v>0</v>
      </c>
      <c r="N23" s="21">
        <f>+$F$12</f>
        <v>4.8767025266394723</v>
      </c>
      <c r="O23" s="13"/>
      <c r="P23" s="13">
        <v>0</v>
      </c>
    </row>
    <row r="24" spans="1:16" x14ac:dyDescent="0.25">
      <c r="H24" s="12">
        <f>AVERAGE(H23,H25)</f>
        <v>95.504587155963307</v>
      </c>
      <c r="I24" s="13"/>
      <c r="J24" s="13"/>
      <c r="K24" s="13"/>
      <c r="L24" s="13"/>
      <c r="M24" s="13"/>
      <c r="N24" s="21">
        <f>+$F$12</f>
        <v>4.8767025266394723</v>
      </c>
      <c r="O24" s="13"/>
      <c r="P24" s="13">
        <v>0</v>
      </c>
    </row>
    <row r="25" spans="1:16" x14ac:dyDescent="0.25">
      <c r="H25" s="12">
        <f>+$E$12*100</f>
        <v>98.02399435426959</v>
      </c>
      <c r="I25" s="13"/>
      <c r="J25" s="13"/>
      <c r="K25" s="13"/>
      <c r="L25" s="13"/>
      <c r="M25" s="13"/>
      <c r="N25" s="21">
        <f>+$F$12</f>
        <v>4.8767025266394723</v>
      </c>
      <c r="O25" s="13">
        <v>0</v>
      </c>
      <c r="P25" s="13">
        <v>0</v>
      </c>
    </row>
    <row r="26" spans="1:16" x14ac:dyDescent="0.25">
      <c r="H26" s="12">
        <f>+$E$12*100</f>
        <v>98.02399435426959</v>
      </c>
      <c r="I26" s="13"/>
      <c r="J26" s="13"/>
      <c r="K26" s="13"/>
      <c r="L26" s="13"/>
      <c r="M26" s="13"/>
      <c r="N26" s="13">
        <v>0</v>
      </c>
      <c r="O26" s="21">
        <f>+$F$13</f>
        <v>5.7969767872447937</v>
      </c>
      <c r="P26" s="13">
        <v>0</v>
      </c>
    </row>
    <row r="27" spans="1:16" x14ac:dyDescent="0.25">
      <c r="H27" s="12">
        <f>AVERAGE(H26,H28)</f>
        <v>99.011997177134788</v>
      </c>
      <c r="I27" s="13"/>
      <c r="J27" s="13"/>
      <c r="K27" s="13"/>
      <c r="L27" s="13"/>
      <c r="M27" s="13"/>
      <c r="N27" s="13"/>
      <c r="O27" s="21">
        <f>+$F$13</f>
        <v>5.7969767872447937</v>
      </c>
      <c r="P27" s="13">
        <v>0</v>
      </c>
    </row>
    <row r="28" spans="1:16" x14ac:dyDescent="0.25">
      <c r="H28" s="12">
        <f>+$E$13*100</f>
        <v>100</v>
      </c>
      <c r="I28" s="13"/>
      <c r="J28" s="13"/>
      <c r="K28" s="13"/>
      <c r="L28" s="13"/>
      <c r="M28" s="13"/>
      <c r="N28" s="13"/>
      <c r="O28" s="21">
        <f>+$F$13</f>
        <v>5.7969767872447937</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52</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s="36" customFormat="1" ht="36" x14ac:dyDescent="0.25">
      <c r="A6" s="4" t="s">
        <v>2</v>
      </c>
      <c r="B6" s="5" t="s">
        <v>3</v>
      </c>
      <c r="C6" s="6" t="s">
        <v>55</v>
      </c>
      <c r="D6" s="6" t="s">
        <v>54</v>
      </c>
      <c r="E6" s="6" t="s">
        <v>6</v>
      </c>
      <c r="F6" s="6" t="s">
        <v>54</v>
      </c>
      <c r="H6" s="4"/>
      <c r="I6" s="7" t="s">
        <v>7</v>
      </c>
      <c r="J6" s="7" t="s">
        <v>9</v>
      </c>
      <c r="K6" s="4" t="s">
        <v>8</v>
      </c>
    </row>
    <row r="7" spans="1:11" x14ac:dyDescent="0.25">
      <c r="A7" s="8">
        <v>1</v>
      </c>
      <c r="B7" s="9" t="s">
        <v>7</v>
      </c>
      <c r="C7" s="10">
        <v>0.45100000000000001</v>
      </c>
      <c r="D7" s="11">
        <v>0.4499740607754143</v>
      </c>
      <c r="E7" s="11">
        <v>0.45100000000000001</v>
      </c>
      <c r="F7" s="37">
        <v>0.4499740607754143</v>
      </c>
      <c r="H7" s="12">
        <v>0</v>
      </c>
      <c r="I7" s="13">
        <v>0</v>
      </c>
      <c r="J7" s="13"/>
      <c r="K7" s="13"/>
    </row>
    <row r="8" spans="1:11" x14ac:dyDescent="0.25">
      <c r="A8" s="8">
        <v>2</v>
      </c>
      <c r="B8" s="9" t="s">
        <v>9</v>
      </c>
      <c r="C8" s="10">
        <v>0.20699999999999999</v>
      </c>
      <c r="D8" s="11">
        <v>1.3055780961803976</v>
      </c>
      <c r="E8" s="11">
        <v>0.65800000000000003</v>
      </c>
      <c r="F8" s="37">
        <v>1.3055780961803976</v>
      </c>
      <c r="H8" s="12">
        <v>0</v>
      </c>
      <c r="I8" s="15">
        <f>+$F$7</f>
        <v>0.4499740607754143</v>
      </c>
      <c r="J8" s="13"/>
      <c r="K8" s="13"/>
    </row>
    <row r="9" spans="1:11" x14ac:dyDescent="0.25">
      <c r="A9" s="8">
        <v>3</v>
      </c>
      <c r="B9" s="14" t="s">
        <v>8</v>
      </c>
      <c r="C9" s="10">
        <v>0.32100000000000001</v>
      </c>
      <c r="D9" s="11">
        <v>1.6411434039904857</v>
      </c>
      <c r="E9" s="11">
        <v>0.97900000000000009</v>
      </c>
      <c r="F9" s="37">
        <v>1.6411434039904857</v>
      </c>
      <c r="H9" s="12">
        <f>AVERAGE(H8,H10)</f>
        <v>22.55</v>
      </c>
      <c r="I9" s="15">
        <f>+$F$7</f>
        <v>0.4499740607754143</v>
      </c>
      <c r="J9" s="13"/>
      <c r="K9" s="13"/>
    </row>
    <row r="10" spans="1:11" x14ac:dyDescent="0.25">
      <c r="B10" s="16"/>
      <c r="C10" s="17"/>
      <c r="D10" s="18"/>
      <c r="E10" s="19"/>
      <c r="F10" s="19"/>
      <c r="H10" s="12">
        <f>+$E$7*100</f>
        <v>45.1</v>
      </c>
      <c r="I10" s="15">
        <f>+$F$7</f>
        <v>0.4499740607754143</v>
      </c>
      <c r="J10" s="13">
        <v>0</v>
      </c>
      <c r="K10" s="20"/>
    </row>
    <row r="11" spans="1:11" x14ac:dyDescent="0.25">
      <c r="H11" s="12">
        <f>+$E$7*100</f>
        <v>45.1</v>
      </c>
      <c r="I11" s="13">
        <v>0</v>
      </c>
      <c r="J11" s="21">
        <f>+$F$8</f>
        <v>1.3055780961803976</v>
      </c>
      <c r="K11" s="20"/>
    </row>
    <row r="12" spans="1:11" x14ac:dyDescent="0.25">
      <c r="A12" s="25"/>
      <c r="B12" s="26"/>
      <c r="H12" s="12">
        <f>AVERAGE(H11,H13)</f>
        <v>55.45</v>
      </c>
      <c r="I12" s="13"/>
      <c r="J12" s="21">
        <f>+$F$8</f>
        <v>1.3055780961803976</v>
      </c>
      <c r="K12" s="13"/>
    </row>
    <row r="13" spans="1:11" x14ac:dyDescent="0.25">
      <c r="H13" s="12">
        <f>+$E$8*100</f>
        <v>65.8</v>
      </c>
      <c r="I13" s="13"/>
      <c r="J13" s="21">
        <f>+$F$8</f>
        <v>1.3055780961803976</v>
      </c>
      <c r="K13" s="13">
        <v>0</v>
      </c>
    </row>
    <row r="14" spans="1:11" x14ac:dyDescent="0.25">
      <c r="H14" s="12">
        <f>+$E$8*100</f>
        <v>65.8</v>
      </c>
      <c r="I14" s="13"/>
      <c r="J14" s="13">
        <v>0</v>
      </c>
      <c r="K14" s="21">
        <f>+$F$9</f>
        <v>1.6411434039904857</v>
      </c>
    </row>
    <row r="15" spans="1:11" x14ac:dyDescent="0.25">
      <c r="H15" s="12">
        <f>AVERAGE(H14,H16)</f>
        <v>81.849999999999994</v>
      </c>
      <c r="I15" s="13"/>
      <c r="J15" s="13"/>
      <c r="K15" s="21">
        <f>+$F$9</f>
        <v>1.6411434039904857</v>
      </c>
    </row>
    <row r="16" spans="1:11" x14ac:dyDescent="0.25">
      <c r="H16" s="22">
        <f>+$E$9*100</f>
        <v>97.9</v>
      </c>
      <c r="I16" s="23"/>
      <c r="J16" s="23"/>
      <c r="K16" s="24">
        <f>+$F$9</f>
        <v>1.6411434039904857</v>
      </c>
    </row>
    <row r="17" spans="8:11" x14ac:dyDescent="0.25">
      <c r="H17" s="12">
        <f>+$E$9*100</f>
        <v>97.9</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77</v>
      </c>
      <c r="J6" s="7" t="s">
        <v>7</v>
      </c>
      <c r="K6" s="4" t="s">
        <v>33</v>
      </c>
      <c r="L6" s="4" t="s">
        <v>74</v>
      </c>
      <c r="M6" s="7" t="s">
        <v>75</v>
      </c>
      <c r="N6" s="4" t="s">
        <v>76</v>
      </c>
      <c r="O6" s="7" t="s">
        <v>73</v>
      </c>
      <c r="P6" s="4"/>
    </row>
    <row r="7" spans="1:16" x14ac:dyDescent="0.25">
      <c r="A7" s="8">
        <v>4</v>
      </c>
      <c r="B7" s="51" t="s">
        <v>77</v>
      </c>
      <c r="C7" s="10">
        <v>7.1410215226469648E-2</v>
      </c>
      <c r="D7" s="11">
        <v>0.34625457888540978</v>
      </c>
      <c r="E7" s="52">
        <f>+C7</f>
        <v>7.1410215226469648E-2</v>
      </c>
      <c r="F7" s="53">
        <f>+D7</f>
        <v>0.34625457888540978</v>
      </c>
      <c r="G7" s="62"/>
      <c r="H7" s="12">
        <v>0</v>
      </c>
      <c r="I7" s="13">
        <v>0</v>
      </c>
      <c r="J7" s="13"/>
      <c r="K7" s="13"/>
      <c r="L7" s="13"/>
      <c r="M7" s="13"/>
      <c r="N7" s="13"/>
      <c r="O7" s="13"/>
      <c r="P7" s="13">
        <v>0</v>
      </c>
    </row>
    <row r="8" spans="1:16" x14ac:dyDescent="0.25">
      <c r="A8" s="8">
        <v>1</v>
      </c>
      <c r="B8" s="51" t="s">
        <v>7</v>
      </c>
      <c r="C8" s="10">
        <v>0.47351429489238678</v>
      </c>
      <c r="D8" s="11">
        <v>0.47907558166141823</v>
      </c>
      <c r="E8" s="52">
        <f t="shared" ref="E8:E13" si="0">+E7+C8</f>
        <v>0.54492451011885645</v>
      </c>
      <c r="F8" s="53">
        <f t="shared" ref="F8:F13" si="1">+D8</f>
        <v>0.47907558166141823</v>
      </c>
      <c r="G8" s="62"/>
      <c r="H8" s="12">
        <v>0</v>
      </c>
      <c r="I8" s="15">
        <f>+$F$7</f>
        <v>0.34625457888540978</v>
      </c>
      <c r="J8" s="13"/>
      <c r="K8" s="13"/>
      <c r="L8" s="13"/>
      <c r="M8" s="13"/>
      <c r="N8" s="13"/>
      <c r="O8" s="13"/>
      <c r="P8" s="13">
        <v>0</v>
      </c>
    </row>
    <row r="9" spans="1:16" x14ac:dyDescent="0.25">
      <c r="A9" s="8">
        <v>3</v>
      </c>
      <c r="B9" s="51" t="s">
        <v>33</v>
      </c>
      <c r="C9" s="10">
        <v>0.12952136203019596</v>
      </c>
      <c r="D9" s="11">
        <v>1.0100699376676856</v>
      </c>
      <c r="E9" s="52">
        <f t="shared" si="0"/>
        <v>0.67444587214905238</v>
      </c>
      <c r="F9" s="53">
        <f t="shared" si="1"/>
        <v>1.0100699376676856</v>
      </c>
      <c r="G9" s="62"/>
      <c r="H9" s="12">
        <f>AVERAGE(H8,H10)</f>
        <v>3.5705107613234826</v>
      </c>
      <c r="I9" s="15">
        <f>+$F$7</f>
        <v>0.34625457888540978</v>
      </c>
      <c r="J9" s="13"/>
      <c r="K9" s="13"/>
      <c r="L9" s="13"/>
      <c r="M9" s="13"/>
      <c r="N9" s="13"/>
      <c r="O9" s="13"/>
      <c r="P9" s="13">
        <v>0</v>
      </c>
    </row>
    <row r="10" spans="1:16" x14ac:dyDescent="0.25">
      <c r="A10" s="8">
        <v>5</v>
      </c>
      <c r="B10" s="51" t="s">
        <v>74</v>
      </c>
      <c r="C10" s="10">
        <v>0.10133311917764215</v>
      </c>
      <c r="D10" s="11">
        <v>1.6726857577726566</v>
      </c>
      <c r="E10" s="52">
        <f t="shared" si="0"/>
        <v>0.77577899132669459</v>
      </c>
      <c r="F10" s="53">
        <f t="shared" si="1"/>
        <v>1.6726857577726566</v>
      </c>
      <c r="G10" s="62"/>
      <c r="H10" s="12">
        <f>+$E$7*100</f>
        <v>7.1410215226469651</v>
      </c>
      <c r="I10" s="15">
        <f>+$F$7</f>
        <v>0.34625457888540978</v>
      </c>
      <c r="J10" s="13">
        <v>0</v>
      </c>
      <c r="K10" s="13"/>
      <c r="L10" s="13"/>
      <c r="M10" s="13"/>
      <c r="N10" s="13"/>
      <c r="O10" s="13"/>
      <c r="P10" s="13">
        <v>0</v>
      </c>
    </row>
    <row r="11" spans="1:16" x14ac:dyDescent="0.25">
      <c r="A11" s="8">
        <v>7</v>
      </c>
      <c r="B11" s="51" t="s">
        <v>75</v>
      </c>
      <c r="C11" s="10">
        <v>0.15200770960488275</v>
      </c>
      <c r="D11" s="11">
        <v>1.7420294621249837</v>
      </c>
      <c r="E11" s="52">
        <f t="shared" si="0"/>
        <v>0.92778670093157734</v>
      </c>
      <c r="F11" s="53">
        <f t="shared" si="1"/>
        <v>1.7420294621249837</v>
      </c>
      <c r="G11" s="62"/>
      <c r="H11" s="12">
        <f>+$E$7*100</f>
        <v>7.1410215226469651</v>
      </c>
      <c r="I11" s="13">
        <v>0</v>
      </c>
      <c r="J11" s="29">
        <f>+$F$8</f>
        <v>0.47907558166141823</v>
      </c>
      <c r="K11" s="13"/>
      <c r="L11" s="13"/>
      <c r="M11" s="13"/>
      <c r="N11" s="13"/>
      <c r="O11" s="13"/>
      <c r="P11" s="13">
        <v>0</v>
      </c>
    </row>
    <row r="12" spans="1:16" x14ac:dyDescent="0.25">
      <c r="A12" s="8">
        <v>6</v>
      </c>
      <c r="B12" s="54" t="s">
        <v>76</v>
      </c>
      <c r="C12" s="10">
        <v>6.2720848056537104E-2</v>
      </c>
      <c r="D12" s="11">
        <v>2.095878019672099</v>
      </c>
      <c r="E12" s="52">
        <f t="shared" si="0"/>
        <v>0.99050754898811444</v>
      </c>
      <c r="F12" s="53">
        <f t="shared" si="1"/>
        <v>2.095878019672099</v>
      </c>
      <c r="G12" s="62"/>
      <c r="H12" s="12">
        <f>AVERAGE(H11,H13)</f>
        <v>30.816736267266307</v>
      </c>
      <c r="I12" s="13"/>
      <c r="J12" s="29">
        <f>+$F$8</f>
        <v>0.47907558166141823</v>
      </c>
      <c r="K12" s="13"/>
      <c r="L12" s="13"/>
      <c r="M12" s="13"/>
      <c r="N12" s="13"/>
      <c r="O12" s="13"/>
      <c r="P12" s="13">
        <v>0</v>
      </c>
    </row>
    <row r="13" spans="1:16" x14ac:dyDescent="0.25">
      <c r="A13" s="8">
        <v>2</v>
      </c>
      <c r="B13" s="51" t="s">
        <v>73</v>
      </c>
      <c r="C13" s="10">
        <v>9.4924510118856407E-3</v>
      </c>
      <c r="D13" s="11">
        <v>5.4615499150675246</v>
      </c>
      <c r="E13" s="52">
        <f t="shared" si="0"/>
        <v>1</v>
      </c>
      <c r="F13" s="53">
        <f t="shared" si="1"/>
        <v>5.4615499150675246</v>
      </c>
      <c r="G13" s="62"/>
      <c r="H13" s="12">
        <f>+$E$8*100</f>
        <v>54.492451011885649</v>
      </c>
      <c r="I13" s="13"/>
      <c r="J13" s="29">
        <f>+$F$8</f>
        <v>0.47907558166141823</v>
      </c>
      <c r="K13" s="13">
        <v>0</v>
      </c>
      <c r="L13" s="13"/>
      <c r="M13" s="13"/>
      <c r="N13" s="13"/>
      <c r="O13" s="13"/>
      <c r="P13" s="13">
        <v>0</v>
      </c>
    </row>
    <row r="14" spans="1:16" x14ac:dyDescent="0.25">
      <c r="A14" s="8"/>
      <c r="B14" s="9"/>
      <c r="C14" s="10">
        <v>1</v>
      </c>
      <c r="D14" s="11"/>
      <c r="E14" s="10"/>
      <c r="F14" s="11"/>
      <c r="H14" s="12">
        <f>+$E$8*100</f>
        <v>54.492451011885649</v>
      </c>
      <c r="I14" s="13"/>
      <c r="J14" s="13">
        <v>0</v>
      </c>
      <c r="K14" s="20">
        <f>+$F$9</f>
        <v>1.0100699376676856</v>
      </c>
      <c r="L14" s="13"/>
      <c r="M14" s="13"/>
      <c r="N14" s="13"/>
      <c r="O14" s="13"/>
      <c r="P14" s="13">
        <v>0</v>
      </c>
    </row>
    <row r="15" spans="1:16" x14ac:dyDescent="0.25">
      <c r="B15" s="16"/>
      <c r="C15" s="18"/>
      <c r="D15" s="18"/>
      <c r="E15" s="19"/>
      <c r="F15" s="19"/>
      <c r="H15" s="12">
        <f>AVERAGE(H14,H16)</f>
        <v>60.968519113395445</v>
      </c>
      <c r="I15" s="13"/>
      <c r="J15" s="13"/>
      <c r="K15" s="20">
        <f>+$F$9</f>
        <v>1.0100699376676856</v>
      </c>
      <c r="L15" s="13"/>
      <c r="M15" s="13"/>
      <c r="N15" s="13"/>
      <c r="O15" s="13"/>
      <c r="P15" s="13">
        <v>0</v>
      </c>
    </row>
    <row r="16" spans="1:16" x14ac:dyDescent="0.25">
      <c r="H16" s="12">
        <f>+$E$9*100</f>
        <v>67.444587214905241</v>
      </c>
      <c r="I16" s="13"/>
      <c r="J16" s="13"/>
      <c r="K16" s="20">
        <f>+$F$9</f>
        <v>1.0100699376676856</v>
      </c>
      <c r="L16" s="13">
        <v>0</v>
      </c>
      <c r="M16" s="13"/>
      <c r="N16" s="13"/>
      <c r="O16" s="13"/>
      <c r="P16" s="13">
        <v>0</v>
      </c>
    </row>
    <row r="17" spans="1:16" x14ac:dyDescent="0.25">
      <c r="A17" s="31"/>
      <c r="B17" s="26"/>
      <c r="H17" s="12">
        <f>+$E$9*100</f>
        <v>67.444587214905241</v>
      </c>
      <c r="I17" s="13"/>
      <c r="J17" s="13"/>
      <c r="K17" s="13">
        <v>0</v>
      </c>
      <c r="L17" s="21">
        <f>+$F$10</f>
        <v>1.6726857577726566</v>
      </c>
      <c r="M17" s="13"/>
      <c r="N17" s="13"/>
      <c r="O17" s="13"/>
      <c r="P17" s="13">
        <v>0</v>
      </c>
    </row>
    <row r="18" spans="1:16" x14ac:dyDescent="0.25">
      <c r="H18" s="12">
        <f>AVERAGE(H17,H19)</f>
        <v>72.511243173787349</v>
      </c>
      <c r="I18" s="13"/>
      <c r="J18" s="13"/>
      <c r="K18" s="13"/>
      <c r="L18" s="21">
        <f>+$F$10</f>
        <v>1.6726857577726566</v>
      </c>
      <c r="M18" s="13"/>
      <c r="N18" s="13"/>
      <c r="O18" s="13"/>
      <c r="P18" s="13">
        <v>0</v>
      </c>
    </row>
    <row r="19" spans="1:16" x14ac:dyDescent="0.25">
      <c r="H19" s="12">
        <f>+$E$10*100</f>
        <v>77.577899132669458</v>
      </c>
      <c r="I19" s="13"/>
      <c r="J19" s="13"/>
      <c r="K19" s="13"/>
      <c r="L19" s="21">
        <f>+$F$10</f>
        <v>1.6726857577726566</v>
      </c>
      <c r="M19" s="13">
        <v>0</v>
      </c>
      <c r="N19" s="13"/>
      <c r="O19" s="13"/>
      <c r="P19" s="13">
        <v>0</v>
      </c>
    </row>
    <row r="20" spans="1:16" x14ac:dyDescent="0.25">
      <c r="H20" s="12">
        <f>+$E$10*100</f>
        <v>77.577899132669458</v>
      </c>
      <c r="I20" s="13"/>
      <c r="J20" s="13"/>
      <c r="K20" s="13"/>
      <c r="L20" s="13">
        <v>0</v>
      </c>
      <c r="M20" s="21">
        <f>+$F$11</f>
        <v>1.7420294621249837</v>
      </c>
      <c r="N20" s="13"/>
      <c r="O20" s="13"/>
      <c r="P20" s="13">
        <v>0</v>
      </c>
    </row>
    <row r="21" spans="1:16" x14ac:dyDescent="0.25">
      <c r="H21" s="12">
        <f>AVERAGE(H20,H22)</f>
        <v>85.178284612913586</v>
      </c>
      <c r="I21" s="13"/>
      <c r="J21" s="13"/>
      <c r="K21" s="13"/>
      <c r="L21" s="13"/>
      <c r="M21" s="21">
        <f>+$F$11</f>
        <v>1.7420294621249837</v>
      </c>
      <c r="N21" s="13"/>
      <c r="O21" s="13"/>
      <c r="P21" s="13">
        <v>0</v>
      </c>
    </row>
    <row r="22" spans="1:16" x14ac:dyDescent="0.25">
      <c r="H22" s="12">
        <f>+$E$11*100</f>
        <v>92.778670093157729</v>
      </c>
      <c r="I22" s="13"/>
      <c r="J22" s="13"/>
      <c r="K22" s="13"/>
      <c r="L22" s="13"/>
      <c r="M22" s="21">
        <f>+$F$11</f>
        <v>1.7420294621249837</v>
      </c>
      <c r="N22" s="13">
        <v>0</v>
      </c>
      <c r="O22" s="13"/>
      <c r="P22" s="13">
        <v>0</v>
      </c>
    </row>
    <row r="23" spans="1:16" x14ac:dyDescent="0.25">
      <c r="H23" s="12">
        <f>+$E$11*100</f>
        <v>92.778670093157729</v>
      </c>
      <c r="I23" s="13"/>
      <c r="J23" s="13"/>
      <c r="K23" s="13"/>
      <c r="L23" s="13"/>
      <c r="M23" s="13">
        <v>0</v>
      </c>
      <c r="N23" s="21">
        <f>+$F$12</f>
        <v>2.095878019672099</v>
      </c>
      <c r="O23" s="13"/>
      <c r="P23" s="13">
        <v>0</v>
      </c>
    </row>
    <row r="24" spans="1:16" x14ac:dyDescent="0.25">
      <c r="H24" s="12">
        <f>AVERAGE(H23,H25)</f>
        <v>95.914712495984588</v>
      </c>
      <c r="I24" s="13"/>
      <c r="J24" s="13"/>
      <c r="K24" s="13"/>
      <c r="L24" s="13"/>
      <c r="M24" s="13"/>
      <c r="N24" s="21">
        <f>+$F$12</f>
        <v>2.095878019672099</v>
      </c>
      <c r="O24" s="13"/>
      <c r="P24" s="13">
        <v>0</v>
      </c>
    </row>
    <row r="25" spans="1:16" x14ac:dyDescent="0.25">
      <c r="H25" s="12">
        <f>+$E$12*100</f>
        <v>99.050754898811448</v>
      </c>
      <c r="I25" s="13"/>
      <c r="J25" s="13"/>
      <c r="K25" s="13"/>
      <c r="L25" s="13"/>
      <c r="M25" s="13"/>
      <c r="N25" s="21">
        <f>+$F$12</f>
        <v>2.095878019672099</v>
      </c>
      <c r="O25" s="13">
        <v>0</v>
      </c>
      <c r="P25" s="13">
        <v>0</v>
      </c>
    </row>
    <row r="26" spans="1:16" x14ac:dyDescent="0.25">
      <c r="H26" s="12">
        <f>+$E$12*100</f>
        <v>99.050754898811448</v>
      </c>
      <c r="I26" s="13"/>
      <c r="J26" s="13"/>
      <c r="K26" s="13"/>
      <c r="L26" s="13"/>
      <c r="M26" s="13"/>
      <c r="N26" s="13">
        <v>0</v>
      </c>
      <c r="O26" s="21">
        <f>+$F$13</f>
        <v>5.4615499150675246</v>
      </c>
      <c r="P26" s="13">
        <v>0</v>
      </c>
    </row>
    <row r="27" spans="1:16" x14ac:dyDescent="0.25">
      <c r="H27" s="12">
        <f>AVERAGE(H26,H28)</f>
        <v>99.525377449405724</v>
      </c>
      <c r="I27" s="13"/>
      <c r="J27" s="13"/>
      <c r="K27" s="13"/>
      <c r="L27" s="13"/>
      <c r="M27" s="13"/>
      <c r="N27" s="13"/>
      <c r="O27" s="21">
        <f>+$F$13</f>
        <v>5.4615499150675246</v>
      </c>
      <c r="P27" s="13">
        <v>0</v>
      </c>
    </row>
    <row r="28" spans="1:16" x14ac:dyDescent="0.25">
      <c r="H28" s="12">
        <f>+$E$13*100</f>
        <v>100</v>
      </c>
      <c r="I28" s="13"/>
      <c r="J28" s="13"/>
      <c r="K28" s="13"/>
      <c r="L28" s="13"/>
      <c r="M28" s="13"/>
      <c r="N28" s="13"/>
      <c r="O28" s="21">
        <f>+$F$13</f>
        <v>5.4615499150675246</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A4" sqref="A4"/>
    </sheetView>
  </sheetViews>
  <sheetFormatPr defaultRowHeight="12" x14ac:dyDescent="0.25"/>
  <cols>
    <col min="2" max="2" width="29.5703125" customWidth="1"/>
    <col min="3" max="6" width="14.140625" customWidth="1"/>
  </cols>
  <sheetData>
    <row r="1" spans="1:11" ht="14.4" x14ac:dyDescent="0.25">
      <c r="A1" s="1" t="s">
        <v>0</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ht="36" x14ac:dyDescent="0.25">
      <c r="A6" s="4" t="s">
        <v>2</v>
      </c>
      <c r="B6" s="5" t="s">
        <v>3</v>
      </c>
      <c r="C6" s="6" t="s">
        <v>4</v>
      </c>
      <c r="D6" s="6" t="s">
        <v>5</v>
      </c>
      <c r="E6" s="6" t="s">
        <v>6</v>
      </c>
      <c r="F6" s="6" t="s">
        <v>5</v>
      </c>
      <c r="H6" s="4"/>
      <c r="I6" s="7" t="s">
        <v>7</v>
      </c>
      <c r="J6" s="7" t="s">
        <v>8</v>
      </c>
      <c r="K6" s="4" t="s">
        <v>9</v>
      </c>
    </row>
    <row r="7" spans="1:11" x14ac:dyDescent="0.25">
      <c r="A7" s="8">
        <v>1</v>
      </c>
      <c r="B7" s="9" t="s">
        <v>7</v>
      </c>
      <c r="C7" s="10">
        <v>0.78800003051757794</v>
      </c>
      <c r="D7" s="11">
        <v>0.48720245535877199</v>
      </c>
      <c r="E7" s="10">
        <v>0.78800003051757794</v>
      </c>
      <c r="F7" s="11">
        <v>0.48720245535877199</v>
      </c>
      <c r="H7" s="12">
        <v>0</v>
      </c>
      <c r="I7" s="13">
        <v>0</v>
      </c>
      <c r="J7" s="13"/>
      <c r="K7" s="13"/>
    </row>
    <row r="8" spans="1:11" x14ac:dyDescent="0.25">
      <c r="A8" s="8">
        <v>3</v>
      </c>
      <c r="B8" s="14" t="s">
        <v>8</v>
      </c>
      <c r="C8" s="10">
        <v>0.16600000381469701</v>
      </c>
      <c r="D8" s="11">
        <v>2.8645730261787063</v>
      </c>
      <c r="E8" s="10">
        <v>0.95400003433227498</v>
      </c>
      <c r="F8" s="11">
        <v>2.8645730261787063</v>
      </c>
      <c r="H8" s="12">
        <v>0</v>
      </c>
      <c r="I8" s="15">
        <f>+$F$7</f>
        <v>0.48720245535877199</v>
      </c>
      <c r="J8" s="13"/>
      <c r="K8" s="13"/>
    </row>
    <row r="9" spans="1:11" x14ac:dyDescent="0.25">
      <c r="A9" s="8">
        <v>2</v>
      </c>
      <c r="B9" s="9" t="s">
        <v>9</v>
      </c>
      <c r="C9" s="10">
        <v>3.7999999523162804E-2</v>
      </c>
      <c r="D9" s="11">
        <v>3.6990873368359973</v>
      </c>
      <c r="E9" s="10">
        <v>0.99200003385543778</v>
      </c>
      <c r="F9" s="11">
        <v>3.6990873368359973</v>
      </c>
      <c r="H9" s="12">
        <f>AVERAGE(H8,H10)</f>
        <v>39.400001525878899</v>
      </c>
      <c r="I9" s="15">
        <f>+$F$7</f>
        <v>0.48720245535877199</v>
      </c>
      <c r="J9" s="13"/>
      <c r="K9" s="13"/>
    </row>
    <row r="10" spans="1:11" x14ac:dyDescent="0.25">
      <c r="B10" s="16"/>
      <c r="C10" s="17"/>
      <c r="D10" s="18"/>
      <c r="E10" s="19"/>
      <c r="F10" s="19"/>
      <c r="H10" s="12">
        <f>+$E$7*100</f>
        <v>78.800003051757798</v>
      </c>
      <c r="I10" s="15">
        <f>+$F$7</f>
        <v>0.48720245535877199</v>
      </c>
      <c r="J10" s="13">
        <v>0</v>
      </c>
      <c r="K10" s="20"/>
    </row>
    <row r="11" spans="1:11" x14ac:dyDescent="0.25">
      <c r="H11" s="12">
        <f>+$E$7*100</f>
        <v>78.800003051757798</v>
      </c>
      <c r="I11" s="13">
        <v>0</v>
      </c>
      <c r="J11" s="21">
        <f>+$F$8</f>
        <v>2.8645730261787063</v>
      </c>
      <c r="K11" s="20"/>
    </row>
    <row r="12" spans="1:11" x14ac:dyDescent="0.25">
      <c r="A12" s="25"/>
      <c r="B12" s="26"/>
      <c r="H12" s="12">
        <f>AVERAGE(H11,H13)</f>
        <v>87.100003242492647</v>
      </c>
      <c r="I12" s="13"/>
      <c r="J12" s="21">
        <f>+$F$8</f>
        <v>2.8645730261787063</v>
      </c>
      <c r="K12" s="13"/>
    </row>
    <row r="13" spans="1:11" x14ac:dyDescent="0.25">
      <c r="H13" s="12">
        <f>+$E$8*100</f>
        <v>95.400003433227496</v>
      </c>
      <c r="I13" s="13"/>
      <c r="J13" s="21">
        <f>+$F$8</f>
        <v>2.8645730261787063</v>
      </c>
      <c r="K13" s="13">
        <v>0</v>
      </c>
    </row>
    <row r="14" spans="1:11" x14ac:dyDescent="0.25">
      <c r="H14" s="12">
        <f>+$E$8*100</f>
        <v>95.400003433227496</v>
      </c>
      <c r="I14" s="13"/>
      <c r="J14" s="13">
        <v>0</v>
      </c>
      <c r="K14" s="21">
        <f>+$F$9</f>
        <v>3.6990873368359973</v>
      </c>
    </row>
    <row r="15" spans="1:11" x14ac:dyDescent="0.25">
      <c r="H15" s="12">
        <f>AVERAGE(H14,H16)</f>
        <v>97.300003409385639</v>
      </c>
      <c r="I15" s="13"/>
      <c r="J15" s="13"/>
      <c r="K15" s="21">
        <f>+$F$9</f>
        <v>3.6990873368359973</v>
      </c>
    </row>
    <row r="16" spans="1:11" x14ac:dyDescent="0.25">
      <c r="H16" s="22">
        <f>+$E$9*100</f>
        <v>99.200003385543781</v>
      </c>
      <c r="I16" s="23"/>
      <c r="J16" s="23"/>
      <c r="K16" s="24">
        <f>+$F$9</f>
        <v>3.6990873368359973</v>
      </c>
    </row>
    <row r="17" spans="8:11" x14ac:dyDescent="0.25">
      <c r="H17" s="12">
        <f>+$E$9*100</f>
        <v>99.200003385543781</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73</v>
      </c>
      <c r="K6" s="4" t="s">
        <v>33</v>
      </c>
      <c r="L6" s="4" t="s">
        <v>77</v>
      </c>
      <c r="M6" s="7" t="s">
        <v>74</v>
      </c>
      <c r="N6" s="4" t="s">
        <v>75</v>
      </c>
      <c r="O6" s="7" t="s">
        <v>76</v>
      </c>
      <c r="P6" s="4"/>
    </row>
    <row r="7" spans="1:16" x14ac:dyDescent="0.25">
      <c r="A7" s="8">
        <v>1</v>
      </c>
      <c r="B7" s="51" t="s">
        <v>7</v>
      </c>
      <c r="C7" s="10">
        <v>0.76343711949904336</v>
      </c>
      <c r="D7" s="11">
        <v>0.43781055022253867</v>
      </c>
      <c r="E7" s="52">
        <f>+C7</f>
        <v>0.76343711949904336</v>
      </c>
      <c r="F7" s="53">
        <f>+D7</f>
        <v>0.43781055022253867</v>
      </c>
      <c r="G7" s="62"/>
      <c r="H7" s="12">
        <v>0</v>
      </c>
      <c r="I7" s="13">
        <v>0</v>
      </c>
      <c r="J7" s="13"/>
      <c r="K7" s="13"/>
      <c r="L7" s="13"/>
      <c r="M7" s="13"/>
      <c r="N7" s="13"/>
      <c r="O7" s="13"/>
      <c r="P7" s="13">
        <v>0</v>
      </c>
    </row>
    <row r="8" spans="1:16" x14ac:dyDescent="0.25">
      <c r="A8" s="8">
        <v>2</v>
      </c>
      <c r="B8" s="51" t="s">
        <v>73</v>
      </c>
      <c r="C8" s="10">
        <v>6.4359018959819101E-3</v>
      </c>
      <c r="D8" s="11">
        <v>1.8862959891724318</v>
      </c>
      <c r="E8" s="52">
        <f t="shared" ref="E8:E13" si="0">+E7+C8</f>
        <v>0.76987302139502523</v>
      </c>
      <c r="F8" s="53">
        <f t="shared" ref="F8:F13" si="1">+D8</f>
        <v>1.8862959891724318</v>
      </c>
      <c r="G8" s="62"/>
      <c r="H8" s="12">
        <v>0</v>
      </c>
      <c r="I8" s="15">
        <f>+$F$7</f>
        <v>0.43781055022253867</v>
      </c>
      <c r="J8" s="13"/>
      <c r="K8" s="13"/>
      <c r="L8" s="13"/>
      <c r="M8" s="13"/>
      <c r="N8" s="13"/>
      <c r="O8" s="13"/>
      <c r="P8" s="13">
        <v>0</v>
      </c>
    </row>
    <row r="9" spans="1:16" x14ac:dyDescent="0.25">
      <c r="A9" s="8">
        <v>3</v>
      </c>
      <c r="B9" s="51" t="s">
        <v>33</v>
      </c>
      <c r="C9" s="10">
        <v>2.6613324056357624E-2</v>
      </c>
      <c r="D9" s="11">
        <v>2.0086403416632663</v>
      </c>
      <c r="E9" s="52">
        <f t="shared" si="0"/>
        <v>0.79648634545138286</v>
      </c>
      <c r="F9" s="53">
        <f t="shared" si="1"/>
        <v>2.0086403416632663</v>
      </c>
      <c r="G9" s="62"/>
      <c r="H9" s="12">
        <f>AVERAGE(H8,H10)</f>
        <v>38.171855974952166</v>
      </c>
      <c r="I9" s="15">
        <f>+$F$7</f>
        <v>0.43781055022253867</v>
      </c>
      <c r="J9" s="13"/>
      <c r="K9" s="13"/>
      <c r="L9" s="13"/>
      <c r="M9" s="13"/>
      <c r="N9" s="13"/>
      <c r="O9" s="13"/>
      <c r="P9" s="13">
        <v>0</v>
      </c>
    </row>
    <row r="10" spans="1:16" x14ac:dyDescent="0.25">
      <c r="A10" s="8">
        <v>4</v>
      </c>
      <c r="B10" s="51" t="s">
        <v>77</v>
      </c>
      <c r="C10" s="10">
        <v>3.6702035136545484E-2</v>
      </c>
      <c r="D10" s="11">
        <v>2.2352386090088472</v>
      </c>
      <c r="E10" s="52">
        <f t="shared" si="0"/>
        <v>0.83318838058792832</v>
      </c>
      <c r="F10" s="53">
        <f t="shared" si="1"/>
        <v>2.2352386090088472</v>
      </c>
      <c r="G10" s="62"/>
      <c r="H10" s="12">
        <f>+$E$7*100</f>
        <v>76.343711949904332</v>
      </c>
      <c r="I10" s="15">
        <f>+$F$7</f>
        <v>0.43781055022253867</v>
      </c>
      <c r="J10" s="13">
        <v>0</v>
      </c>
      <c r="K10" s="13"/>
      <c r="L10" s="13"/>
      <c r="M10" s="13"/>
      <c r="N10" s="13"/>
      <c r="O10" s="13"/>
      <c r="P10" s="13">
        <v>0</v>
      </c>
    </row>
    <row r="11" spans="1:16" x14ac:dyDescent="0.25">
      <c r="A11" s="8">
        <v>5</v>
      </c>
      <c r="B11" s="51" t="s">
        <v>74</v>
      </c>
      <c r="C11" s="10">
        <v>5.9314663419725161E-2</v>
      </c>
      <c r="D11" s="11">
        <v>2.9532979854345323</v>
      </c>
      <c r="E11" s="52">
        <f t="shared" si="0"/>
        <v>0.89250304400765346</v>
      </c>
      <c r="F11" s="53">
        <f t="shared" si="1"/>
        <v>2.9532979854345323</v>
      </c>
      <c r="G11" s="62"/>
      <c r="H11" s="12">
        <f>+$E$7*100</f>
        <v>76.343711949904332</v>
      </c>
      <c r="I11" s="13">
        <v>0</v>
      </c>
      <c r="J11" s="29">
        <f>+$F$8</f>
        <v>1.8862959891724318</v>
      </c>
      <c r="K11" s="13"/>
      <c r="L11" s="13"/>
      <c r="M11" s="13"/>
      <c r="N11" s="13"/>
      <c r="O11" s="13"/>
      <c r="P11" s="13">
        <v>0</v>
      </c>
    </row>
    <row r="12" spans="1:16" x14ac:dyDescent="0.25">
      <c r="A12" s="8">
        <v>7</v>
      </c>
      <c r="B12" s="51" t="s">
        <v>75</v>
      </c>
      <c r="C12" s="10">
        <v>8.5580100887110808E-2</v>
      </c>
      <c r="D12" s="11">
        <v>3.169792523087688</v>
      </c>
      <c r="E12" s="52">
        <f t="shared" si="0"/>
        <v>0.97808314489476422</v>
      </c>
      <c r="F12" s="53">
        <f t="shared" si="1"/>
        <v>3.169792523087688</v>
      </c>
      <c r="G12" s="62"/>
      <c r="H12" s="12">
        <f>AVERAGE(H11,H13)</f>
        <v>76.665507044703418</v>
      </c>
      <c r="I12" s="13"/>
      <c r="J12" s="29">
        <f>+$F$8</f>
        <v>1.8862959891724318</v>
      </c>
      <c r="K12" s="13"/>
      <c r="L12" s="13"/>
      <c r="M12" s="13"/>
      <c r="N12" s="13"/>
      <c r="O12" s="13"/>
      <c r="P12" s="13">
        <v>0</v>
      </c>
    </row>
    <row r="13" spans="1:16" x14ac:dyDescent="0.25">
      <c r="A13" s="8">
        <v>6</v>
      </c>
      <c r="B13" s="54" t="s">
        <v>76</v>
      </c>
      <c r="C13" s="10">
        <v>2.1916855105235694E-2</v>
      </c>
      <c r="D13" s="11">
        <v>3.2705292881447048</v>
      </c>
      <c r="E13" s="52">
        <f t="shared" si="0"/>
        <v>0.99999999999999989</v>
      </c>
      <c r="F13" s="53">
        <f t="shared" si="1"/>
        <v>3.2705292881447048</v>
      </c>
      <c r="G13" s="62"/>
      <c r="H13" s="12">
        <f>+$E$8*100</f>
        <v>76.987302139502518</v>
      </c>
      <c r="I13" s="13"/>
      <c r="J13" s="29">
        <f>+$F$8</f>
        <v>1.8862959891724318</v>
      </c>
      <c r="K13" s="13">
        <v>0</v>
      </c>
      <c r="L13" s="13"/>
      <c r="M13" s="13"/>
      <c r="N13" s="13"/>
      <c r="O13" s="13"/>
      <c r="P13" s="13">
        <v>0</v>
      </c>
    </row>
    <row r="14" spans="1:16" x14ac:dyDescent="0.25">
      <c r="A14" s="8"/>
      <c r="B14" s="9"/>
      <c r="C14" s="10">
        <v>0.99999999999999989</v>
      </c>
      <c r="D14" s="11"/>
      <c r="E14" s="10"/>
      <c r="F14" s="11"/>
      <c r="H14" s="12">
        <f>+$E$8*100</f>
        <v>76.987302139502518</v>
      </c>
      <c r="I14" s="13"/>
      <c r="J14" s="13">
        <v>0</v>
      </c>
      <c r="K14" s="20">
        <f>+$F$9</f>
        <v>2.0086403416632663</v>
      </c>
      <c r="L14" s="13"/>
      <c r="M14" s="13"/>
      <c r="N14" s="13"/>
      <c r="O14" s="13"/>
      <c r="P14" s="13">
        <v>0</v>
      </c>
    </row>
    <row r="15" spans="1:16" x14ac:dyDescent="0.25">
      <c r="B15" s="16"/>
      <c r="C15" s="18"/>
      <c r="D15" s="18"/>
      <c r="E15" s="19"/>
      <c r="F15" s="19"/>
      <c r="H15" s="12">
        <f>AVERAGE(H14,H16)</f>
        <v>78.317968342320398</v>
      </c>
      <c r="I15" s="13"/>
      <c r="J15" s="13"/>
      <c r="K15" s="20">
        <f>+$F$9</f>
        <v>2.0086403416632663</v>
      </c>
      <c r="L15" s="13"/>
      <c r="M15" s="13"/>
      <c r="N15" s="13"/>
      <c r="O15" s="13"/>
      <c r="P15" s="13">
        <v>0</v>
      </c>
    </row>
    <row r="16" spans="1:16" x14ac:dyDescent="0.25">
      <c r="H16" s="12">
        <f>+$E$9*100</f>
        <v>79.648634545138293</v>
      </c>
      <c r="I16" s="13"/>
      <c r="J16" s="13"/>
      <c r="K16" s="20">
        <f>+$F$9</f>
        <v>2.0086403416632663</v>
      </c>
      <c r="L16" s="13">
        <v>0</v>
      </c>
      <c r="M16" s="13"/>
      <c r="N16" s="13"/>
      <c r="O16" s="13"/>
      <c r="P16" s="13">
        <v>0</v>
      </c>
    </row>
    <row r="17" spans="1:16" x14ac:dyDescent="0.25">
      <c r="A17" s="31"/>
      <c r="B17" s="26"/>
      <c r="H17" s="12">
        <f>+$E$9*100</f>
        <v>79.648634545138293</v>
      </c>
      <c r="I17" s="13"/>
      <c r="J17" s="13"/>
      <c r="K17" s="13">
        <v>0</v>
      </c>
      <c r="L17" s="21">
        <f>+$F$10</f>
        <v>2.2352386090088472</v>
      </c>
      <c r="M17" s="13"/>
      <c r="N17" s="13"/>
      <c r="O17" s="13"/>
      <c r="P17" s="13">
        <v>0</v>
      </c>
    </row>
    <row r="18" spans="1:16" x14ac:dyDescent="0.25">
      <c r="H18" s="12">
        <f>AVERAGE(H17,H19)</f>
        <v>81.483736301965564</v>
      </c>
      <c r="I18" s="13"/>
      <c r="J18" s="13"/>
      <c r="K18" s="13"/>
      <c r="L18" s="21">
        <f>+$F$10</f>
        <v>2.2352386090088472</v>
      </c>
      <c r="M18" s="13"/>
      <c r="N18" s="13"/>
      <c r="O18" s="13"/>
      <c r="P18" s="13">
        <v>0</v>
      </c>
    </row>
    <row r="19" spans="1:16" x14ac:dyDescent="0.25">
      <c r="H19" s="12">
        <f>+$E$10*100</f>
        <v>83.318838058792835</v>
      </c>
      <c r="I19" s="13"/>
      <c r="J19" s="13"/>
      <c r="K19" s="13"/>
      <c r="L19" s="21">
        <f>+$F$10</f>
        <v>2.2352386090088472</v>
      </c>
      <c r="M19" s="13">
        <v>0</v>
      </c>
      <c r="N19" s="13"/>
      <c r="O19" s="13"/>
      <c r="P19" s="13">
        <v>0</v>
      </c>
    </row>
    <row r="20" spans="1:16" x14ac:dyDescent="0.25">
      <c r="H20" s="12">
        <f>+$E$10*100</f>
        <v>83.318838058792835</v>
      </c>
      <c r="I20" s="13"/>
      <c r="J20" s="13"/>
      <c r="K20" s="13"/>
      <c r="L20" s="13">
        <v>0</v>
      </c>
      <c r="M20" s="21">
        <f>+$F$11</f>
        <v>2.9532979854345323</v>
      </c>
      <c r="N20" s="13"/>
      <c r="O20" s="13"/>
      <c r="P20" s="13">
        <v>0</v>
      </c>
    </row>
    <row r="21" spans="1:16" x14ac:dyDescent="0.25">
      <c r="H21" s="12">
        <f>AVERAGE(H20,H22)</f>
        <v>86.28457122977909</v>
      </c>
      <c r="I21" s="13"/>
      <c r="J21" s="13"/>
      <c r="K21" s="13"/>
      <c r="L21" s="13"/>
      <c r="M21" s="21">
        <f>+$F$11</f>
        <v>2.9532979854345323</v>
      </c>
      <c r="N21" s="13"/>
      <c r="O21" s="13"/>
      <c r="P21" s="13">
        <v>0</v>
      </c>
    </row>
    <row r="22" spans="1:16" x14ac:dyDescent="0.25">
      <c r="H22" s="12">
        <f>+$E$11*100</f>
        <v>89.250304400765344</v>
      </c>
      <c r="I22" s="13"/>
      <c r="J22" s="13"/>
      <c r="K22" s="13"/>
      <c r="L22" s="13"/>
      <c r="M22" s="21">
        <f>+$F$11</f>
        <v>2.9532979854345323</v>
      </c>
      <c r="N22" s="13">
        <v>0</v>
      </c>
      <c r="O22" s="13"/>
      <c r="P22" s="13">
        <v>0</v>
      </c>
    </row>
    <row r="23" spans="1:16" x14ac:dyDescent="0.25">
      <c r="H23" s="12">
        <f>+$E$11*100</f>
        <v>89.250304400765344</v>
      </c>
      <c r="I23" s="13"/>
      <c r="J23" s="13"/>
      <c r="K23" s="13"/>
      <c r="L23" s="13"/>
      <c r="M23" s="13">
        <v>0</v>
      </c>
      <c r="N23" s="21">
        <f>+$F$12</f>
        <v>3.169792523087688</v>
      </c>
      <c r="O23" s="13"/>
      <c r="P23" s="13">
        <v>0</v>
      </c>
    </row>
    <row r="24" spans="1:16" x14ac:dyDescent="0.25">
      <c r="H24" s="12">
        <f>AVERAGE(H23,H25)</f>
        <v>93.529309445120873</v>
      </c>
      <c r="I24" s="13"/>
      <c r="J24" s="13"/>
      <c r="K24" s="13"/>
      <c r="L24" s="13"/>
      <c r="M24" s="13"/>
      <c r="N24" s="21">
        <f>+$F$12</f>
        <v>3.169792523087688</v>
      </c>
      <c r="O24" s="13"/>
      <c r="P24" s="13">
        <v>0</v>
      </c>
    </row>
    <row r="25" spans="1:16" x14ac:dyDescent="0.25">
      <c r="H25" s="12">
        <f>+$E$12*100</f>
        <v>97.808314489476416</v>
      </c>
      <c r="I25" s="13"/>
      <c r="J25" s="13"/>
      <c r="K25" s="13"/>
      <c r="L25" s="13"/>
      <c r="M25" s="13"/>
      <c r="N25" s="21">
        <f>+$F$12</f>
        <v>3.169792523087688</v>
      </c>
      <c r="O25" s="13">
        <v>0</v>
      </c>
      <c r="P25" s="13">
        <v>0</v>
      </c>
    </row>
    <row r="26" spans="1:16" x14ac:dyDescent="0.25">
      <c r="H26" s="12">
        <f>+$E$12*100</f>
        <v>97.808314489476416</v>
      </c>
      <c r="I26" s="13"/>
      <c r="J26" s="13"/>
      <c r="K26" s="13"/>
      <c r="L26" s="13"/>
      <c r="M26" s="13"/>
      <c r="N26" s="13">
        <v>0</v>
      </c>
      <c r="O26" s="21">
        <f>+$F$13</f>
        <v>3.2705292881447048</v>
      </c>
      <c r="P26" s="13">
        <v>0</v>
      </c>
    </row>
    <row r="27" spans="1:16" x14ac:dyDescent="0.25">
      <c r="H27" s="12">
        <f>AVERAGE(H26,H28)</f>
        <v>98.904157244738201</v>
      </c>
      <c r="I27" s="13"/>
      <c r="J27" s="13"/>
      <c r="K27" s="13"/>
      <c r="L27" s="13"/>
      <c r="M27" s="13"/>
      <c r="N27" s="13"/>
      <c r="O27" s="21">
        <f>+$F$13</f>
        <v>3.2705292881447048</v>
      </c>
      <c r="P27" s="13">
        <v>0</v>
      </c>
    </row>
    <row r="28" spans="1:16" x14ac:dyDescent="0.25">
      <c r="H28" s="12">
        <f>+$E$13*100</f>
        <v>99.999999999999986</v>
      </c>
      <c r="I28" s="13"/>
      <c r="J28" s="13"/>
      <c r="K28" s="13"/>
      <c r="L28" s="13"/>
      <c r="M28" s="13"/>
      <c r="N28" s="13"/>
      <c r="O28" s="21">
        <f>+$F$13</f>
        <v>3.2705292881447048</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56</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ht="36" x14ac:dyDescent="0.25">
      <c r="A6" s="4" t="s">
        <v>2</v>
      </c>
      <c r="B6" s="5" t="s">
        <v>3</v>
      </c>
      <c r="C6" s="6" t="s">
        <v>57</v>
      </c>
      <c r="D6" s="6" t="s">
        <v>58</v>
      </c>
      <c r="E6" s="6" t="s">
        <v>6</v>
      </c>
      <c r="F6" s="6" t="s">
        <v>58</v>
      </c>
      <c r="H6" s="4"/>
      <c r="I6" s="7" t="s">
        <v>7</v>
      </c>
      <c r="J6" s="7" t="s">
        <v>8</v>
      </c>
      <c r="K6" s="4" t="s">
        <v>9</v>
      </c>
    </row>
    <row r="7" spans="1:11" x14ac:dyDescent="0.25">
      <c r="A7" s="8">
        <v>1</v>
      </c>
      <c r="B7" s="9" t="s">
        <v>7</v>
      </c>
      <c r="C7" s="10">
        <v>0.68500000000000005</v>
      </c>
      <c r="D7" s="11">
        <v>0.74780331716536841</v>
      </c>
      <c r="E7" s="10">
        <v>0.68500000000000005</v>
      </c>
      <c r="F7" s="11">
        <v>0.74780331716536841</v>
      </c>
      <c r="H7" s="12">
        <v>0</v>
      </c>
      <c r="I7" s="13">
        <v>0</v>
      </c>
      <c r="J7" s="13"/>
      <c r="K7" s="13"/>
    </row>
    <row r="8" spans="1:11" x14ac:dyDescent="0.25">
      <c r="A8" s="8">
        <v>3</v>
      </c>
      <c r="B8" s="14" t="s">
        <v>8</v>
      </c>
      <c r="C8" s="10">
        <v>0.25</v>
      </c>
      <c r="D8" s="11">
        <v>1.4567239798263789</v>
      </c>
      <c r="E8" s="10">
        <v>0.93500000000000005</v>
      </c>
      <c r="F8" s="11">
        <v>1.4567239798263789</v>
      </c>
      <c r="H8" s="12">
        <v>0</v>
      </c>
      <c r="I8" s="15">
        <f>+$F$7</f>
        <v>0.74780331716536841</v>
      </c>
      <c r="J8" s="13"/>
      <c r="K8" s="13"/>
    </row>
    <row r="9" spans="1:11" x14ac:dyDescent="0.25">
      <c r="A9" s="8">
        <v>2</v>
      </c>
      <c r="B9" s="9" t="s">
        <v>9</v>
      </c>
      <c r="C9" s="10">
        <v>6.5000000000000002E-2</v>
      </c>
      <c r="D9" s="11">
        <v>1.9011343505404303</v>
      </c>
      <c r="E9" s="10">
        <v>1</v>
      </c>
      <c r="F9" s="11">
        <v>1.9011343505404303</v>
      </c>
      <c r="H9" s="12">
        <f>AVERAGE(H8,H10)</f>
        <v>34.25</v>
      </c>
      <c r="I9" s="15">
        <f>+$F$7</f>
        <v>0.74780331716536841</v>
      </c>
      <c r="J9" s="13"/>
      <c r="K9" s="13"/>
    </row>
    <row r="10" spans="1:11" x14ac:dyDescent="0.25">
      <c r="B10" s="16"/>
      <c r="C10" s="17"/>
      <c r="D10" s="18"/>
      <c r="E10" s="19"/>
      <c r="F10" s="19"/>
      <c r="H10" s="12">
        <f>+$E$7*100</f>
        <v>68.5</v>
      </c>
      <c r="I10" s="15">
        <f>+$F$7</f>
        <v>0.74780331716536841</v>
      </c>
      <c r="J10" s="13">
        <v>0</v>
      </c>
      <c r="K10" s="20"/>
    </row>
    <row r="11" spans="1:11" x14ac:dyDescent="0.25">
      <c r="H11" s="12">
        <f>+$E$7*100</f>
        <v>68.5</v>
      </c>
      <c r="I11" s="13">
        <v>0</v>
      </c>
      <c r="J11" s="21">
        <f>+$F$8</f>
        <v>1.4567239798263789</v>
      </c>
      <c r="K11" s="20"/>
    </row>
    <row r="12" spans="1:11" x14ac:dyDescent="0.25">
      <c r="A12" s="25"/>
      <c r="B12" s="26"/>
      <c r="H12" s="12">
        <f>AVERAGE(H11,H13)</f>
        <v>81</v>
      </c>
      <c r="I12" s="13"/>
      <c r="J12" s="21">
        <f>+$F$8</f>
        <v>1.4567239798263789</v>
      </c>
      <c r="K12" s="13"/>
    </row>
    <row r="13" spans="1:11" x14ac:dyDescent="0.25">
      <c r="H13" s="12">
        <f>+$E$8*100</f>
        <v>93.5</v>
      </c>
      <c r="I13" s="13"/>
      <c r="J13" s="21">
        <f>+$F$8</f>
        <v>1.4567239798263789</v>
      </c>
      <c r="K13" s="13">
        <v>0</v>
      </c>
    </row>
    <row r="14" spans="1:11" x14ac:dyDescent="0.25">
      <c r="H14" s="12">
        <f>+$E$8*100</f>
        <v>93.5</v>
      </c>
      <c r="I14" s="13"/>
      <c r="J14" s="13">
        <v>0</v>
      </c>
      <c r="K14" s="21">
        <f>+$F$9</f>
        <v>1.9011343505404303</v>
      </c>
    </row>
    <row r="15" spans="1:11" x14ac:dyDescent="0.25">
      <c r="H15" s="12">
        <f>AVERAGE(H14,H16)</f>
        <v>96.75</v>
      </c>
      <c r="I15" s="13"/>
      <c r="J15" s="13"/>
      <c r="K15" s="21">
        <f>+$F$9</f>
        <v>1.9011343505404303</v>
      </c>
    </row>
    <row r="16" spans="1:11" x14ac:dyDescent="0.25">
      <c r="H16" s="22">
        <f>+$E$9*100</f>
        <v>100</v>
      </c>
      <c r="I16" s="23"/>
      <c r="J16" s="23"/>
      <c r="K16" s="24">
        <f>+$F$9</f>
        <v>1.9011343505404303</v>
      </c>
    </row>
    <row r="17" spans="8:11" x14ac:dyDescent="0.25">
      <c r="H17" s="12">
        <f>+$E$9*100</f>
        <v>100</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74</v>
      </c>
      <c r="J6" s="7" t="s">
        <v>7</v>
      </c>
      <c r="K6" s="4" t="s">
        <v>77</v>
      </c>
      <c r="L6" s="4" t="s">
        <v>75</v>
      </c>
      <c r="M6" s="7" t="s">
        <v>33</v>
      </c>
      <c r="N6" s="4" t="s">
        <v>73</v>
      </c>
      <c r="O6" s="7" t="s">
        <v>76</v>
      </c>
      <c r="P6" s="4"/>
    </row>
    <row r="7" spans="1:16" x14ac:dyDescent="0.25">
      <c r="A7" s="8">
        <v>5</v>
      </c>
      <c r="B7" s="51" t="s">
        <v>74</v>
      </c>
      <c r="C7" s="10">
        <v>0.15709969788519637</v>
      </c>
      <c r="D7" s="11">
        <v>0.46638052215770814</v>
      </c>
      <c r="E7" s="52">
        <f>+C7</f>
        <v>0.15709969788519637</v>
      </c>
      <c r="F7" s="53">
        <f>+D7</f>
        <v>0.46638052215770814</v>
      </c>
      <c r="G7" s="62"/>
      <c r="H7" s="12">
        <v>0</v>
      </c>
      <c r="I7" s="13">
        <v>0</v>
      </c>
      <c r="J7" s="13"/>
      <c r="K7" s="13"/>
      <c r="L7" s="13"/>
      <c r="M7" s="13"/>
      <c r="N7" s="13"/>
      <c r="O7" s="13"/>
      <c r="P7" s="13">
        <v>0</v>
      </c>
    </row>
    <row r="8" spans="1:16" x14ac:dyDescent="0.25">
      <c r="A8" s="8">
        <v>1</v>
      </c>
      <c r="B8" s="51" t="s">
        <v>7</v>
      </c>
      <c r="C8" s="10">
        <v>0.62624082865774711</v>
      </c>
      <c r="D8" s="11">
        <v>0.65714884964622067</v>
      </c>
      <c r="E8" s="52">
        <f t="shared" ref="E8:E13" si="0">+E7+C8</f>
        <v>0.7833405265429435</v>
      </c>
      <c r="F8" s="53">
        <f t="shared" ref="F8:F13" si="1">+D8</f>
        <v>0.65714884964622067</v>
      </c>
      <c r="G8" s="62"/>
      <c r="H8" s="12">
        <v>0</v>
      </c>
      <c r="I8" s="15">
        <f>+$F$7</f>
        <v>0.46638052215770814</v>
      </c>
      <c r="J8" s="13"/>
      <c r="K8" s="13"/>
      <c r="L8" s="13"/>
      <c r="M8" s="13"/>
      <c r="N8" s="13"/>
      <c r="O8" s="13"/>
      <c r="P8" s="13">
        <v>0</v>
      </c>
    </row>
    <row r="9" spans="1:16" x14ac:dyDescent="0.25">
      <c r="A9" s="8">
        <v>4</v>
      </c>
      <c r="B9" s="51" t="s">
        <v>77</v>
      </c>
      <c r="C9" s="10">
        <v>2.5463962019853258E-2</v>
      </c>
      <c r="D9" s="11">
        <v>0.7115734185632866</v>
      </c>
      <c r="E9" s="52">
        <f t="shared" si="0"/>
        <v>0.80880448856279674</v>
      </c>
      <c r="F9" s="53">
        <f t="shared" si="1"/>
        <v>0.7115734185632866</v>
      </c>
      <c r="G9" s="62"/>
      <c r="H9" s="12">
        <f>AVERAGE(H8,H10)</f>
        <v>7.8549848942598182</v>
      </c>
      <c r="I9" s="15">
        <f>+$F$7</f>
        <v>0.46638052215770814</v>
      </c>
      <c r="J9" s="13"/>
      <c r="K9" s="13"/>
      <c r="L9" s="13"/>
      <c r="M9" s="13"/>
      <c r="N9" s="13"/>
      <c r="O9" s="13"/>
      <c r="P9" s="13">
        <v>0</v>
      </c>
    </row>
    <row r="10" spans="1:16" x14ac:dyDescent="0.25">
      <c r="A10" s="8">
        <v>7</v>
      </c>
      <c r="B10" s="51" t="s">
        <v>75</v>
      </c>
      <c r="C10" s="10">
        <v>0.12559343979283558</v>
      </c>
      <c r="D10" s="11">
        <v>1.2201967861712286</v>
      </c>
      <c r="E10" s="52">
        <f t="shared" si="0"/>
        <v>0.93439792835563229</v>
      </c>
      <c r="F10" s="53">
        <f t="shared" si="1"/>
        <v>1.2201967861712286</v>
      </c>
      <c r="G10" s="62"/>
      <c r="H10" s="12">
        <f>+$E$7*100</f>
        <v>15.709969788519636</v>
      </c>
      <c r="I10" s="15">
        <f>+$F$7</f>
        <v>0.46638052215770814</v>
      </c>
      <c r="J10" s="13">
        <v>0</v>
      </c>
      <c r="K10" s="13"/>
      <c r="L10" s="13"/>
      <c r="M10" s="13"/>
      <c r="N10" s="13"/>
      <c r="O10" s="13"/>
      <c r="P10" s="13">
        <v>0</v>
      </c>
    </row>
    <row r="11" spans="1:16" x14ac:dyDescent="0.25">
      <c r="A11" s="8">
        <v>3</v>
      </c>
      <c r="B11" s="51" t="s">
        <v>33</v>
      </c>
      <c r="C11" s="10">
        <v>4.3159257660768235E-3</v>
      </c>
      <c r="D11" s="11">
        <v>4.516147800402095</v>
      </c>
      <c r="E11" s="52">
        <f t="shared" si="0"/>
        <v>0.93871385412170916</v>
      </c>
      <c r="F11" s="53">
        <f t="shared" si="1"/>
        <v>4.516147800402095</v>
      </c>
      <c r="G11" s="62"/>
      <c r="H11" s="12">
        <f>+$E$7*100</f>
        <v>15.709969788519636</v>
      </c>
      <c r="I11" s="13">
        <v>0</v>
      </c>
      <c r="J11" s="29">
        <f>+$F$8</f>
        <v>0.65714884964622067</v>
      </c>
      <c r="K11" s="13"/>
      <c r="L11" s="13"/>
      <c r="M11" s="13"/>
      <c r="N11" s="13"/>
      <c r="O11" s="13"/>
      <c r="P11" s="13">
        <v>0</v>
      </c>
    </row>
    <row r="12" spans="1:16" x14ac:dyDescent="0.25">
      <c r="A12" s="8">
        <v>2</v>
      </c>
      <c r="B12" s="51" t="s">
        <v>73</v>
      </c>
      <c r="C12" s="10">
        <v>5.1791109192921875E-2</v>
      </c>
      <c r="D12" s="11">
        <v>5.1094997294129811</v>
      </c>
      <c r="E12" s="52">
        <f t="shared" si="0"/>
        <v>0.990504963314631</v>
      </c>
      <c r="F12" s="53">
        <f t="shared" si="1"/>
        <v>5.1094997294129811</v>
      </c>
      <c r="G12" s="62"/>
      <c r="H12" s="12">
        <f>AVERAGE(H11,H13)</f>
        <v>47.022011221406999</v>
      </c>
      <c r="I12" s="13"/>
      <c r="J12" s="29">
        <f>+$F$8</f>
        <v>0.65714884964622067</v>
      </c>
      <c r="K12" s="13"/>
      <c r="L12" s="13"/>
      <c r="M12" s="13"/>
      <c r="N12" s="13"/>
      <c r="O12" s="13"/>
      <c r="P12" s="13">
        <v>0</v>
      </c>
    </row>
    <row r="13" spans="1:16" x14ac:dyDescent="0.25">
      <c r="A13" s="8">
        <v>6</v>
      </c>
      <c r="B13" s="54" t="s">
        <v>76</v>
      </c>
      <c r="C13" s="10">
        <v>9.4950366853690116E-3</v>
      </c>
      <c r="D13" s="11">
        <v>6.2887712315130742</v>
      </c>
      <c r="E13" s="52">
        <f t="shared" si="0"/>
        <v>1</v>
      </c>
      <c r="F13" s="53">
        <f t="shared" si="1"/>
        <v>6.2887712315130742</v>
      </c>
      <c r="G13" s="62"/>
      <c r="H13" s="12">
        <f>+$E$8*100</f>
        <v>78.334052654294354</v>
      </c>
      <c r="I13" s="13"/>
      <c r="J13" s="29">
        <f>+$F$8</f>
        <v>0.65714884964622067</v>
      </c>
      <c r="K13" s="13">
        <v>0</v>
      </c>
      <c r="L13" s="13"/>
      <c r="M13" s="13"/>
      <c r="N13" s="13"/>
      <c r="O13" s="13"/>
      <c r="P13" s="13">
        <v>0</v>
      </c>
    </row>
    <row r="14" spans="1:16" x14ac:dyDescent="0.25">
      <c r="A14" s="8"/>
      <c r="B14" s="9"/>
      <c r="C14" s="10">
        <v>1</v>
      </c>
      <c r="D14" s="11"/>
      <c r="E14" s="10"/>
      <c r="F14" s="11"/>
      <c r="H14" s="12">
        <f>+$E$8*100</f>
        <v>78.334052654294354</v>
      </c>
      <c r="I14" s="13"/>
      <c r="J14" s="13">
        <v>0</v>
      </c>
      <c r="K14" s="20">
        <f>+$F$9</f>
        <v>0.7115734185632866</v>
      </c>
      <c r="L14" s="13"/>
      <c r="M14" s="13"/>
      <c r="N14" s="13"/>
      <c r="O14" s="13"/>
      <c r="P14" s="13">
        <v>0</v>
      </c>
    </row>
    <row r="15" spans="1:16" x14ac:dyDescent="0.25">
      <c r="B15" s="16"/>
      <c r="C15" s="18"/>
      <c r="D15" s="18"/>
      <c r="E15" s="19"/>
      <c r="F15" s="19"/>
      <c r="H15" s="12">
        <f>AVERAGE(H14,H16)</f>
        <v>79.607250755287012</v>
      </c>
      <c r="I15" s="13"/>
      <c r="J15" s="13"/>
      <c r="K15" s="20">
        <f>+$F$9</f>
        <v>0.7115734185632866</v>
      </c>
      <c r="L15" s="13"/>
      <c r="M15" s="13"/>
      <c r="N15" s="13"/>
      <c r="O15" s="13"/>
      <c r="P15" s="13">
        <v>0</v>
      </c>
    </row>
    <row r="16" spans="1:16" x14ac:dyDescent="0.25">
      <c r="H16" s="12">
        <f>+$E$9*100</f>
        <v>80.880448856279671</v>
      </c>
      <c r="I16" s="13"/>
      <c r="J16" s="13"/>
      <c r="K16" s="20">
        <f>+$F$9</f>
        <v>0.7115734185632866</v>
      </c>
      <c r="L16" s="13">
        <v>0</v>
      </c>
      <c r="M16" s="13"/>
      <c r="N16" s="13"/>
      <c r="O16" s="13"/>
      <c r="P16" s="13">
        <v>0</v>
      </c>
    </row>
    <row r="17" spans="1:16" x14ac:dyDescent="0.25">
      <c r="A17" s="31"/>
      <c r="B17" s="26"/>
      <c r="H17" s="12">
        <f>+$E$9*100</f>
        <v>80.880448856279671</v>
      </c>
      <c r="I17" s="13"/>
      <c r="J17" s="13"/>
      <c r="K17" s="13">
        <v>0</v>
      </c>
      <c r="L17" s="21">
        <f>+$F$10</f>
        <v>1.2201967861712286</v>
      </c>
      <c r="M17" s="13"/>
      <c r="N17" s="13"/>
      <c r="O17" s="13"/>
      <c r="P17" s="13">
        <v>0</v>
      </c>
    </row>
    <row r="18" spans="1:16" x14ac:dyDescent="0.25">
      <c r="H18" s="12">
        <f>AVERAGE(H17,H19)</f>
        <v>87.160120845921455</v>
      </c>
      <c r="I18" s="13"/>
      <c r="J18" s="13"/>
      <c r="K18" s="13"/>
      <c r="L18" s="21">
        <f>+$F$10</f>
        <v>1.2201967861712286</v>
      </c>
      <c r="M18" s="13"/>
      <c r="N18" s="13"/>
      <c r="O18" s="13"/>
      <c r="P18" s="13">
        <v>0</v>
      </c>
    </row>
    <row r="19" spans="1:16" x14ac:dyDescent="0.25">
      <c r="H19" s="12">
        <f>+$E$10*100</f>
        <v>93.439792835563225</v>
      </c>
      <c r="I19" s="13"/>
      <c r="J19" s="13"/>
      <c r="K19" s="13"/>
      <c r="L19" s="21">
        <f>+$F$10</f>
        <v>1.2201967861712286</v>
      </c>
      <c r="M19" s="13">
        <v>0</v>
      </c>
      <c r="N19" s="13"/>
      <c r="O19" s="13"/>
      <c r="P19" s="13">
        <v>0</v>
      </c>
    </row>
    <row r="20" spans="1:16" x14ac:dyDescent="0.25">
      <c r="H20" s="12">
        <f>+$E$10*100</f>
        <v>93.439792835563225</v>
      </c>
      <c r="I20" s="13"/>
      <c r="J20" s="13"/>
      <c r="K20" s="13"/>
      <c r="L20" s="13">
        <v>0</v>
      </c>
      <c r="M20" s="21">
        <f>+$F$11</f>
        <v>4.516147800402095</v>
      </c>
      <c r="N20" s="13"/>
      <c r="O20" s="13"/>
      <c r="P20" s="13">
        <v>0</v>
      </c>
    </row>
    <row r="21" spans="1:16" x14ac:dyDescent="0.25">
      <c r="H21" s="12">
        <f>AVERAGE(H20,H22)</f>
        <v>93.65558912386706</v>
      </c>
      <c r="I21" s="13"/>
      <c r="J21" s="13"/>
      <c r="K21" s="13"/>
      <c r="L21" s="13"/>
      <c r="M21" s="21">
        <f>+$F$11</f>
        <v>4.516147800402095</v>
      </c>
      <c r="N21" s="13"/>
      <c r="O21" s="13"/>
      <c r="P21" s="13">
        <v>0</v>
      </c>
    </row>
    <row r="22" spans="1:16" x14ac:dyDescent="0.25">
      <c r="H22" s="12">
        <f>+$E$11*100</f>
        <v>93.871385412170909</v>
      </c>
      <c r="I22" s="13"/>
      <c r="J22" s="13"/>
      <c r="K22" s="13"/>
      <c r="L22" s="13"/>
      <c r="M22" s="21">
        <f>+$F$11</f>
        <v>4.516147800402095</v>
      </c>
      <c r="N22" s="13">
        <v>0</v>
      </c>
      <c r="O22" s="13"/>
      <c r="P22" s="13">
        <v>0</v>
      </c>
    </row>
    <row r="23" spans="1:16" x14ac:dyDescent="0.25">
      <c r="H23" s="12">
        <f>+$E$11*100</f>
        <v>93.871385412170909</v>
      </c>
      <c r="I23" s="13"/>
      <c r="J23" s="13"/>
      <c r="K23" s="13"/>
      <c r="L23" s="13"/>
      <c r="M23" s="13">
        <v>0</v>
      </c>
      <c r="N23" s="21">
        <f>+$F$12</f>
        <v>5.1094997294129811</v>
      </c>
      <c r="O23" s="13"/>
      <c r="P23" s="13">
        <v>0</v>
      </c>
    </row>
    <row r="24" spans="1:16" x14ac:dyDescent="0.25">
      <c r="H24" s="12">
        <f>AVERAGE(H23,H25)</f>
        <v>96.460940871817002</v>
      </c>
      <c r="I24" s="13"/>
      <c r="J24" s="13"/>
      <c r="K24" s="13"/>
      <c r="L24" s="13"/>
      <c r="M24" s="13"/>
      <c r="N24" s="21">
        <f>+$F$12</f>
        <v>5.1094997294129811</v>
      </c>
      <c r="O24" s="13"/>
      <c r="P24" s="13">
        <v>0</v>
      </c>
    </row>
    <row r="25" spans="1:16" x14ac:dyDescent="0.25">
      <c r="H25" s="12">
        <f>+$E$12*100</f>
        <v>99.050496331463094</v>
      </c>
      <c r="I25" s="13"/>
      <c r="J25" s="13"/>
      <c r="K25" s="13"/>
      <c r="L25" s="13"/>
      <c r="M25" s="13"/>
      <c r="N25" s="21">
        <f>+$F$12</f>
        <v>5.1094997294129811</v>
      </c>
      <c r="O25" s="13">
        <v>0</v>
      </c>
      <c r="P25" s="13">
        <v>0</v>
      </c>
    </row>
    <row r="26" spans="1:16" x14ac:dyDescent="0.25">
      <c r="H26" s="12">
        <f>+$E$12*100</f>
        <v>99.050496331463094</v>
      </c>
      <c r="I26" s="13"/>
      <c r="J26" s="13"/>
      <c r="K26" s="13"/>
      <c r="L26" s="13"/>
      <c r="M26" s="13"/>
      <c r="N26" s="13">
        <v>0</v>
      </c>
      <c r="O26" s="21">
        <f>+$F$13</f>
        <v>6.2887712315130742</v>
      </c>
      <c r="P26" s="13">
        <v>0</v>
      </c>
    </row>
    <row r="27" spans="1:16" x14ac:dyDescent="0.25">
      <c r="H27" s="12">
        <f>AVERAGE(H26,H28)</f>
        <v>99.52524816573154</v>
      </c>
      <c r="I27" s="13"/>
      <c r="J27" s="13"/>
      <c r="K27" s="13"/>
      <c r="L27" s="13"/>
      <c r="M27" s="13"/>
      <c r="N27" s="13"/>
      <c r="O27" s="21">
        <f>+$F$13</f>
        <v>6.2887712315130742</v>
      </c>
      <c r="P27" s="13">
        <v>0</v>
      </c>
    </row>
    <row r="28" spans="1:16" x14ac:dyDescent="0.25">
      <c r="H28" s="12">
        <f>+$E$13*100</f>
        <v>100</v>
      </c>
      <c r="I28" s="13"/>
      <c r="J28" s="13"/>
      <c r="K28" s="13"/>
      <c r="L28" s="13"/>
      <c r="M28" s="13"/>
      <c r="N28" s="13"/>
      <c r="O28" s="21">
        <f>+$F$13</f>
        <v>6.2887712315130742</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4" spans="1:17" s="98" customFormat="1" ht="14.4" x14ac:dyDescent="0.3">
      <c r="A4" s="93" t="s">
        <v>68</v>
      </c>
      <c r="B4" s="97"/>
      <c r="C4" s="101"/>
      <c r="D4" s="101"/>
      <c r="E4" s="101"/>
      <c r="F4" s="63"/>
    </row>
    <row r="5" spans="1:17" x14ac:dyDescent="0.25">
      <c r="A5" s="38"/>
      <c r="B5" s="2"/>
      <c r="C5" s="38"/>
      <c r="D5" s="50" t="s">
        <v>83</v>
      </c>
      <c r="E5" s="38"/>
      <c r="F5" s="64"/>
    </row>
    <row r="6" spans="1:17" ht="48" x14ac:dyDescent="0.25">
      <c r="A6" s="4" t="s">
        <v>2</v>
      </c>
      <c r="B6" s="5" t="s">
        <v>3</v>
      </c>
      <c r="C6" s="6" t="s">
        <v>30</v>
      </c>
      <c r="D6" s="6" t="s">
        <v>31</v>
      </c>
      <c r="E6" s="6" t="s">
        <v>32</v>
      </c>
      <c r="F6" s="6" t="s">
        <v>31</v>
      </c>
      <c r="H6" s="4"/>
      <c r="I6" s="4" t="s">
        <v>7</v>
      </c>
      <c r="J6" s="7" t="s">
        <v>35</v>
      </c>
      <c r="K6" s="4" t="s">
        <v>37</v>
      </c>
      <c r="L6" s="4" t="s">
        <v>36</v>
      </c>
      <c r="M6" s="7" t="s">
        <v>38</v>
      </c>
      <c r="N6" s="4" t="s">
        <v>33</v>
      </c>
      <c r="O6" s="7" t="s">
        <v>39</v>
      </c>
      <c r="P6" s="7" t="s">
        <v>34</v>
      </c>
      <c r="Q6" s="4"/>
    </row>
    <row r="7" spans="1:17" x14ac:dyDescent="0.25">
      <c r="A7" s="8">
        <v>1</v>
      </c>
      <c r="B7" s="9" t="s">
        <v>7</v>
      </c>
      <c r="C7" s="28">
        <f>VLOOKUP($B7,'[2]GVA-productivity1'!$A$34:$O$50,15,FALSE)/100</f>
        <v>0.15026934587430527</v>
      </c>
      <c r="D7" s="11">
        <f>VLOOKUP($B7,'[2]GVA-productivity1'!$A$34:$U$50,21,FALSE)</f>
        <v>0.18156016966710073</v>
      </c>
      <c r="E7" s="10">
        <f>+C7</f>
        <v>0.15026934587430527</v>
      </c>
      <c r="F7" s="11">
        <f>+D7</f>
        <v>0.18156016966710073</v>
      </c>
      <c r="H7" s="12">
        <v>0</v>
      </c>
      <c r="I7" s="13">
        <v>0</v>
      </c>
      <c r="J7" s="13"/>
      <c r="K7" s="13"/>
      <c r="L7" s="13"/>
      <c r="M7" s="13"/>
      <c r="N7" s="13"/>
      <c r="O7" s="13"/>
      <c r="P7" s="13"/>
      <c r="Q7" s="13">
        <v>0</v>
      </c>
    </row>
    <row r="8" spans="1:17" x14ac:dyDescent="0.25">
      <c r="A8" s="8">
        <v>8</v>
      </c>
      <c r="B8" s="9" t="s">
        <v>35</v>
      </c>
      <c r="C8" s="28">
        <f>VLOOKUP("Other services",'[2]GVA-productivity1'!$A$34:$O$50,15,FALSE)/100</f>
        <v>0.11006541938851397</v>
      </c>
      <c r="D8" s="11">
        <f>VLOOKUP("Other services",'[2]GVA-productivity1'!$A$34:$U$50,21,FALSE)</f>
        <v>0.59469739278945077</v>
      </c>
      <c r="E8" s="10">
        <f>+C8+E7</f>
        <v>0.26033476526281923</v>
      </c>
      <c r="F8" s="11">
        <f t="shared" ref="F8:F14" si="0">+D8</f>
        <v>0.59469739278945077</v>
      </c>
      <c r="H8" s="12">
        <v>0</v>
      </c>
      <c r="I8" s="15">
        <f>+$F$7</f>
        <v>0.18156016966710073</v>
      </c>
      <c r="J8" s="13"/>
      <c r="K8" s="13"/>
      <c r="L8" s="13"/>
      <c r="M8" s="13"/>
      <c r="N8" s="13"/>
      <c r="O8" s="13"/>
      <c r="P8" s="13"/>
      <c r="Q8" s="13">
        <v>0</v>
      </c>
    </row>
    <row r="9" spans="1:17" x14ac:dyDescent="0.25">
      <c r="A9" s="8">
        <v>4</v>
      </c>
      <c r="B9" s="14" t="s">
        <v>37</v>
      </c>
      <c r="C9" s="28">
        <f>VLOOKUP($B9,'[2]GVA-productivity1'!$A$34:$O$50,15,FALSE)/100</f>
        <v>7.8666096622488246E-2</v>
      </c>
      <c r="D9" s="11">
        <f>VLOOKUP($B9,'[2]GVA-productivity1'!$A$34:$U$50,21,FALSE)</f>
        <v>0.76571228354393439</v>
      </c>
      <c r="E9" s="10">
        <f t="shared" ref="E9:E14" si="1">+C9+E8</f>
        <v>0.33900086188530748</v>
      </c>
      <c r="F9" s="11">
        <f t="shared" si="0"/>
        <v>0.76571228354393439</v>
      </c>
      <c r="H9" s="12">
        <f>AVERAGE(H8,H10)</f>
        <v>7.5134672937152631</v>
      </c>
      <c r="I9" s="15">
        <f>+$F$7</f>
        <v>0.18156016966710073</v>
      </c>
      <c r="J9" s="13"/>
      <c r="K9" s="13"/>
      <c r="L9" s="13"/>
      <c r="M9" s="13"/>
      <c r="N9" s="13"/>
      <c r="O9" s="13"/>
      <c r="P9" s="13"/>
      <c r="Q9" s="13">
        <v>0</v>
      </c>
    </row>
    <row r="10" spans="1:17" x14ac:dyDescent="0.25">
      <c r="A10" s="8">
        <v>5</v>
      </c>
      <c r="B10" s="14" t="s">
        <v>36</v>
      </c>
      <c r="C10" s="28">
        <f>VLOOKUP($B10,'[2]GVA-productivity1'!$A$34:$O$50,15,FALSE)/100</f>
        <v>0.25316802052159043</v>
      </c>
      <c r="D10" s="11">
        <f>VLOOKUP($B10,'[2]GVA-productivity1'!$A$34:$U$50,21,FALSE)</f>
        <v>1.0128632558992603</v>
      </c>
      <c r="E10" s="10">
        <f t="shared" si="1"/>
        <v>0.59216888240689791</v>
      </c>
      <c r="F10" s="11">
        <f t="shared" si="0"/>
        <v>1.0128632558992603</v>
      </c>
      <c r="H10" s="12">
        <f>+$E$7*100</f>
        <v>15.026934587430526</v>
      </c>
      <c r="I10" s="15">
        <f>+$F$7</f>
        <v>0.18156016966710073</v>
      </c>
      <c r="J10" s="13">
        <v>0</v>
      </c>
      <c r="K10" s="13"/>
      <c r="L10" s="13"/>
      <c r="M10" s="13"/>
      <c r="N10" s="13"/>
      <c r="O10" s="13"/>
      <c r="P10" s="13"/>
      <c r="Q10" s="13">
        <v>0</v>
      </c>
    </row>
    <row r="11" spans="1:17" x14ac:dyDescent="0.25">
      <c r="A11" s="8">
        <v>7</v>
      </c>
      <c r="B11" s="9" t="s">
        <v>38</v>
      </c>
      <c r="C11" s="28">
        <f>VLOOKUP($B11,'[2]GVA-productivity1'!$A$34:$O$50,15,FALSE)/100</f>
        <v>0.15473150237292255</v>
      </c>
      <c r="D11" s="11">
        <f>VLOOKUP($B11,'[2]GVA-productivity1'!$A$34:$U$50,21,FALSE)</f>
        <v>1.0520728502482102</v>
      </c>
      <c r="E11" s="10">
        <f t="shared" si="1"/>
        <v>0.74690038477982046</v>
      </c>
      <c r="F11" s="11">
        <f t="shared" si="0"/>
        <v>1.0520728502482102</v>
      </c>
      <c r="H11" s="12">
        <f>+$E$7*100</f>
        <v>15.026934587430526</v>
      </c>
      <c r="I11" s="13">
        <v>0</v>
      </c>
      <c r="J11" s="29">
        <f>+$F$8</f>
        <v>0.59469739278945077</v>
      </c>
      <c r="K11" s="13"/>
      <c r="L11" s="13"/>
      <c r="M11" s="13"/>
      <c r="N11" s="13"/>
      <c r="O11" s="13"/>
      <c r="P11" s="13"/>
      <c r="Q11" s="13">
        <v>0</v>
      </c>
    </row>
    <row r="12" spans="1:17" x14ac:dyDescent="0.25">
      <c r="A12" s="8">
        <v>3</v>
      </c>
      <c r="B12" s="9" t="s">
        <v>33</v>
      </c>
      <c r="C12" s="28">
        <f>VLOOKUP($B12,'[2]GVA-productivity1'!$A$34:$O$50,15,FALSE)/100</f>
        <v>0.1189568191534844</v>
      </c>
      <c r="D12" s="11">
        <f>VLOOKUP($B12,'[2]GVA-productivity1'!$A$34:$U$50,21,FALSE)</f>
        <v>1.5521556017400497</v>
      </c>
      <c r="E12" s="10">
        <f t="shared" si="1"/>
        <v>0.8658572039333049</v>
      </c>
      <c r="F12" s="11">
        <f t="shared" si="0"/>
        <v>1.5521556017400497</v>
      </c>
      <c r="H12" s="12">
        <f>AVERAGE(H11,H13)</f>
        <v>20.530205556856224</v>
      </c>
      <c r="I12" s="13"/>
      <c r="J12" s="29">
        <f>+$F$8</f>
        <v>0.59469739278945077</v>
      </c>
      <c r="K12" s="13"/>
      <c r="L12" s="13"/>
      <c r="M12" s="13"/>
      <c r="N12" s="13"/>
      <c r="O12" s="13"/>
      <c r="P12" s="13"/>
      <c r="Q12" s="13">
        <v>0</v>
      </c>
    </row>
    <row r="13" spans="1:17" x14ac:dyDescent="0.25">
      <c r="A13" s="8">
        <v>6</v>
      </c>
      <c r="B13" s="9" t="s">
        <v>39</v>
      </c>
      <c r="C13" s="28">
        <f>VLOOKUP($B13,'[2]GVA-productivity1'!$A$34:$O$50,15,FALSE)/100</f>
        <v>0.11327917913638305</v>
      </c>
      <c r="D13" s="11">
        <f>VLOOKUP($B13,'[2]GVA-productivity1'!$A$34:$U$50,21,FALSE)</f>
        <v>1.5736007615712337</v>
      </c>
      <c r="E13" s="10">
        <f t="shared" si="1"/>
        <v>0.97913638306968798</v>
      </c>
      <c r="F13" s="11">
        <f t="shared" si="0"/>
        <v>1.5736007615712337</v>
      </c>
      <c r="H13" s="12">
        <f>+$E$8*100</f>
        <v>26.033476526281923</v>
      </c>
      <c r="I13" s="13"/>
      <c r="J13" s="29">
        <f>+$F$8</f>
        <v>0.59469739278945077</v>
      </c>
      <c r="K13" s="13">
        <v>0</v>
      </c>
      <c r="L13" s="13"/>
      <c r="M13" s="13"/>
      <c r="N13" s="13"/>
      <c r="O13" s="13"/>
      <c r="P13" s="13"/>
      <c r="Q13" s="13">
        <v>0</v>
      </c>
    </row>
    <row r="14" spans="1:17" x14ac:dyDescent="0.25">
      <c r="A14" s="8">
        <v>2</v>
      </c>
      <c r="B14" s="9" t="s">
        <v>34</v>
      </c>
      <c r="C14" s="28">
        <f>VLOOKUP($B14,'[2]GVA-productivity1'!$A$34:$O$50,15,FALSE)/100</f>
        <v>2.08636169303121E-2</v>
      </c>
      <c r="D14" s="11">
        <f>VLOOKUP($B14,'[2]GVA-productivity1'!$A$34:$U$50,21,FALSE)</f>
        <v>3.1114817628236207</v>
      </c>
      <c r="E14" s="10">
        <f t="shared" si="1"/>
        <v>1</v>
      </c>
      <c r="F14" s="11">
        <f t="shared" si="0"/>
        <v>3.1114817628236207</v>
      </c>
      <c r="H14" s="12">
        <f>+$E$8*100</f>
        <v>26.033476526281923</v>
      </c>
      <c r="I14" s="13"/>
      <c r="J14" s="13">
        <v>0</v>
      </c>
      <c r="K14" s="20">
        <f>+$F$9</f>
        <v>0.76571228354393439</v>
      </c>
      <c r="L14" s="13"/>
      <c r="M14" s="13"/>
      <c r="N14" s="13"/>
      <c r="O14" s="13"/>
      <c r="P14" s="13"/>
      <c r="Q14" s="13">
        <v>0</v>
      </c>
    </row>
    <row r="15" spans="1:17" x14ac:dyDescent="0.25">
      <c r="B15" s="16"/>
      <c r="C15" s="18"/>
      <c r="D15" s="18"/>
      <c r="E15" s="19"/>
      <c r="F15" s="19"/>
      <c r="H15" s="12">
        <f>AVERAGE(H14,H16)</f>
        <v>29.966781357406337</v>
      </c>
      <c r="I15" s="13"/>
      <c r="J15" s="13"/>
      <c r="K15" s="20">
        <f>+$F$9</f>
        <v>0.76571228354393439</v>
      </c>
      <c r="L15" s="13"/>
      <c r="M15" s="13"/>
      <c r="N15" s="13"/>
      <c r="O15" s="13"/>
      <c r="P15" s="13"/>
      <c r="Q15" s="13">
        <v>0</v>
      </c>
    </row>
    <row r="16" spans="1:17" x14ac:dyDescent="0.25">
      <c r="H16" s="12">
        <f>+$E$9*100</f>
        <v>33.90008618853075</v>
      </c>
      <c r="I16" s="13"/>
      <c r="J16" s="13"/>
      <c r="K16" s="20">
        <f>+$F$9</f>
        <v>0.76571228354393439</v>
      </c>
      <c r="L16" s="13">
        <v>0</v>
      </c>
      <c r="M16" s="13"/>
      <c r="N16" s="13"/>
      <c r="O16" s="13"/>
      <c r="P16" s="13"/>
      <c r="Q16" s="13">
        <v>0</v>
      </c>
    </row>
    <row r="17" spans="1:17" x14ac:dyDescent="0.25">
      <c r="A17" s="31"/>
      <c r="B17" s="26"/>
      <c r="H17" s="12">
        <f>+$E$9*100</f>
        <v>33.90008618853075</v>
      </c>
      <c r="I17" s="13"/>
      <c r="J17" s="13"/>
      <c r="K17" s="13">
        <v>0</v>
      </c>
      <c r="L17" s="21">
        <f>+$F$10</f>
        <v>1.0128632558992603</v>
      </c>
      <c r="M17" s="13"/>
      <c r="N17" s="13"/>
      <c r="O17" s="13"/>
      <c r="P17" s="13"/>
      <c r="Q17" s="13">
        <v>0</v>
      </c>
    </row>
    <row r="18" spans="1:17" x14ac:dyDescent="0.25">
      <c r="H18" s="12">
        <f>AVERAGE(H17,H19)</f>
        <v>46.558487214610267</v>
      </c>
      <c r="I18" s="13"/>
      <c r="J18" s="13"/>
      <c r="K18" s="13"/>
      <c r="L18" s="21">
        <f>+$F$10</f>
        <v>1.0128632558992603</v>
      </c>
      <c r="M18" s="13"/>
      <c r="N18" s="13"/>
      <c r="O18" s="13"/>
      <c r="P18" s="13"/>
      <c r="Q18" s="13">
        <v>0</v>
      </c>
    </row>
    <row r="19" spans="1:17" x14ac:dyDescent="0.25">
      <c r="H19" s="12">
        <f>+$E$10*100</f>
        <v>59.216888240689791</v>
      </c>
      <c r="I19" s="13"/>
      <c r="J19" s="13"/>
      <c r="K19" s="13"/>
      <c r="L19" s="21">
        <f>+$F$10</f>
        <v>1.0128632558992603</v>
      </c>
      <c r="M19" s="13">
        <v>0</v>
      </c>
      <c r="N19" s="13"/>
      <c r="O19" s="13"/>
      <c r="P19" s="13"/>
      <c r="Q19" s="13">
        <v>0</v>
      </c>
    </row>
    <row r="20" spans="1:17" x14ac:dyDescent="0.25">
      <c r="H20" s="12">
        <f>+$E$10*100</f>
        <v>59.216888240689791</v>
      </c>
      <c r="I20" s="13"/>
      <c r="J20" s="13"/>
      <c r="K20" s="13"/>
      <c r="L20" s="13">
        <v>0</v>
      </c>
      <c r="M20" s="21">
        <f>+$F$11</f>
        <v>1.0520728502482102</v>
      </c>
      <c r="N20" s="13"/>
      <c r="O20" s="13"/>
      <c r="P20" s="13"/>
      <c r="Q20" s="13">
        <v>0</v>
      </c>
    </row>
    <row r="21" spans="1:17" x14ac:dyDescent="0.25">
      <c r="H21" s="12">
        <f>AVERAGE(H20,H22)</f>
        <v>66.953463359335913</v>
      </c>
      <c r="I21" s="13"/>
      <c r="J21" s="13"/>
      <c r="K21" s="13"/>
      <c r="L21" s="13"/>
      <c r="M21" s="21">
        <f>+$F$11</f>
        <v>1.0520728502482102</v>
      </c>
      <c r="N21" s="13"/>
      <c r="O21" s="13"/>
      <c r="P21" s="13"/>
      <c r="Q21" s="13">
        <v>0</v>
      </c>
    </row>
    <row r="22" spans="1:17" x14ac:dyDescent="0.25">
      <c r="H22" s="12">
        <f>+$E$11*100</f>
        <v>74.690038477982043</v>
      </c>
      <c r="I22" s="13"/>
      <c r="J22" s="13"/>
      <c r="K22" s="13"/>
      <c r="L22" s="13"/>
      <c r="M22" s="21">
        <f>+$F$11</f>
        <v>1.0520728502482102</v>
      </c>
      <c r="N22" s="13">
        <v>0</v>
      </c>
      <c r="O22" s="13"/>
      <c r="P22" s="13"/>
      <c r="Q22" s="13">
        <v>0</v>
      </c>
    </row>
    <row r="23" spans="1:17" x14ac:dyDescent="0.25">
      <c r="H23" s="12">
        <f>+$E$11*100</f>
        <v>74.690038477982043</v>
      </c>
      <c r="I23" s="13"/>
      <c r="J23" s="13"/>
      <c r="K23" s="13"/>
      <c r="L23" s="13"/>
      <c r="M23" s="13">
        <v>0</v>
      </c>
      <c r="N23" s="21">
        <f>+$F$12</f>
        <v>1.5521556017400497</v>
      </c>
      <c r="O23" s="13"/>
      <c r="P23" s="13"/>
      <c r="Q23" s="13">
        <v>0</v>
      </c>
    </row>
    <row r="24" spans="1:17" x14ac:dyDescent="0.25">
      <c r="H24" s="12">
        <f>AVERAGE(H23,H25)</f>
        <v>80.637879435656259</v>
      </c>
      <c r="I24" s="13"/>
      <c r="J24" s="13"/>
      <c r="K24" s="13"/>
      <c r="L24" s="13"/>
      <c r="M24" s="13"/>
      <c r="N24" s="21">
        <f>+$F$12</f>
        <v>1.5521556017400497</v>
      </c>
      <c r="O24" s="13"/>
      <c r="P24" s="13"/>
      <c r="Q24" s="13">
        <v>0</v>
      </c>
    </row>
    <row r="25" spans="1:17" x14ac:dyDescent="0.25">
      <c r="H25" s="12">
        <f>+$E$12*100</f>
        <v>86.58572039333049</v>
      </c>
      <c r="I25" s="13"/>
      <c r="J25" s="13"/>
      <c r="K25" s="13"/>
      <c r="L25" s="13"/>
      <c r="M25" s="13"/>
      <c r="N25" s="21">
        <f>+$F$12</f>
        <v>1.5521556017400497</v>
      </c>
      <c r="O25" s="13">
        <v>0</v>
      </c>
      <c r="P25" s="13"/>
      <c r="Q25" s="13">
        <v>0</v>
      </c>
    </row>
    <row r="26" spans="1:17" x14ac:dyDescent="0.25">
      <c r="H26" s="12">
        <f>+$E$12*100</f>
        <v>86.58572039333049</v>
      </c>
      <c r="I26" s="13"/>
      <c r="J26" s="13"/>
      <c r="K26" s="13"/>
      <c r="L26" s="13"/>
      <c r="M26" s="13"/>
      <c r="N26" s="13">
        <v>0</v>
      </c>
      <c r="O26" s="21">
        <f>+$F$13</f>
        <v>1.5736007615712337</v>
      </c>
      <c r="P26" s="13"/>
      <c r="Q26" s="13">
        <v>0</v>
      </c>
    </row>
    <row r="27" spans="1:17" x14ac:dyDescent="0.25">
      <c r="H27" s="12">
        <f>AVERAGE(H26,H28)</f>
        <v>92.249679350149648</v>
      </c>
      <c r="I27" s="13"/>
      <c r="J27" s="13"/>
      <c r="K27" s="13"/>
      <c r="L27" s="13"/>
      <c r="M27" s="13"/>
      <c r="N27" s="13"/>
      <c r="O27" s="21">
        <f>+$F$13</f>
        <v>1.5736007615712337</v>
      </c>
      <c r="P27" s="13"/>
      <c r="Q27" s="13">
        <v>0</v>
      </c>
    </row>
    <row r="28" spans="1:17" x14ac:dyDescent="0.25">
      <c r="H28" s="12">
        <f>+$E$13*100</f>
        <v>97.913638306968792</v>
      </c>
      <c r="I28" s="13"/>
      <c r="J28" s="13"/>
      <c r="K28" s="13"/>
      <c r="L28" s="13"/>
      <c r="M28" s="13"/>
      <c r="N28" s="13"/>
      <c r="O28" s="21">
        <f>+$F$13</f>
        <v>1.5736007615712337</v>
      </c>
      <c r="P28" s="13">
        <v>0</v>
      </c>
      <c r="Q28" s="13">
        <v>0</v>
      </c>
    </row>
    <row r="29" spans="1:17" x14ac:dyDescent="0.25">
      <c r="H29" s="12">
        <f>+$E$13*100</f>
        <v>97.913638306968792</v>
      </c>
      <c r="I29" s="13"/>
      <c r="J29" s="13"/>
      <c r="K29" s="13"/>
      <c r="L29" s="13"/>
      <c r="M29" s="13"/>
      <c r="N29" s="13"/>
      <c r="O29" s="13">
        <v>0</v>
      </c>
      <c r="P29" s="21">
        <f>+$F$14</f>
        <v>3.1114817628236207</v>
      </c>
      <c r="Q29" s="13">
        <v>0</v>
      </c>
    </row>
    <row r="30" spans="1:17" x14ac:dyDescent="0.25">
      <c r="H30" s="12">
        <f>AVERAGE(H29,H31)</f>
        <v>98.956819153484389</v>
      </c>
      <c r="I30" s="13"/>
      <c r="J30" s="13"/>
      <c r="K30" s="13"/>
      <c r="L30" s="13"/>
      <c r="M30" s="13"/>
      <c r="N30" s="13"/>
      <c r="O30" s="13"/>
      <c r="P30" s="21">
        <f>+$F$14</f>
        <v>3.1114817628236207</v>
      </c>
      <c r="Q30" s="13">
        <v>0</v>
      </c>
    </row>
    <row r="31" spans="1:17" x14ac:dyDescent="0.25">
      <c r="H31" s="12">
        <f>+$E$14*100</f>
        <v>100</v>
      </c>
      <c r="I31" s="13"/>
      <c r="J31" s="13"/>
      <c r="K31" s="13"/>
      <c r="L31" s="13"/>
      <c r="M31" s="13"/>
      <c r="N31" s="13"/>
      <c r="O31" s="13"/>
      <c r="P31" s="21">
        <f>+$F$14</f>
        <v>3.1114817628236207</v>
      </c>
      <c r="Q31" s="13">
        <v>0</v>
      </c>
    </row>
    <row r="32" spans="1:17" x14ac:dyDescent="0.25">
      <c r="H32" s="12">
        <f>+$E$14*100</f>
        <v>100</v>
      </c>
      <c r="I32" s="13"/>
      <c r="J32" s="13"/>
      <c r="K32" s="13"/>
      <c r="L32" s="13"/>
      <c r="M32" s="13"/>
      <c r="N32" s="13"/>
      <c r="O32" s="13"/>
      <c r="P32" s="13">
        <v>0</v>
      </c>
      <c r="Q32"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77</v>
      </c>
      <c r="J6" s="7" t="s">
        <v>7</v>
      </c>
      <c r="K6" s="4" t="s">
        <v>74</v>
      </c>
      <c r="L6" s="4" t="s">
        <v>75</v>
      </c>
      <c r="M6" s="7" t="s">
        <v>33</v>
      </c>
      <c r="N6" s="4" t="s">
        <v>73</v>
      </c>
      <c r="O6" s="7" t="s">
        <v>76</v>
      </c>
      <c r="P6" s="4"/>
    </row>
    <row r="7" spans="1:16" x14ac:dyDescent="0.25">
      <c r="A7" s="8">
        <v>4</v>
      </c>
      <c r="B7" s="51" t="s">
        <v>77</v>
      </c>
      <c r="C7" s="10">
        <v>6.404916353704336E-2</v>
      </c>
      <c r="D7" s="11">
        <v>0.57961621070679947</v>
      </c>
      <c r="E7" s="52">
        <f>+C7</f>
        <v>6.404916353704336E-2</v>
      </c>
      <c r="F7" s="53">
        <f>+D7</f>
        <v>0.57961621070679947</v>
      </c>
      <c r="G7" s="62"/>
      <c r="H7" s="12">
        <v>0</v>
      </c>
      <c r="I7" s="13">
        <v>0</v>
      </c>
      <c r="J7" s="13"/>
      <c r="K7" s="13"/>
      <c r="L7" s="13"/>
      <c r="M7" s="13"/>
      <c r="N7" s="13"/>
      <c r="O7" s="13"/>
      <c r="P7" s="13">
        <v>0</v>
      </c>
    </row>
    <row r="8" spans="1:16" x14ac:dyDescent="0.25">
      <c r="A8" s="8">
        <v>1</v>
      </c>
      <c r="B8" s="51" t="s">
        <v>7</v>
      </c>
      <c r="C8" s="10">
        <v>4.1925571867531583E-2</v>
      </c>
      <c r="D8" s="11">
        <v>0.59496606752657732</v>
      </c>
      <c r="E8" s="52">
        <f t="shared" ref="E8:E13" si="0">+E7+C8</f>
        <v>0.10597473540457494</v>
      </c>
      <c r="F8" s="53">
        <f t="shared" ref="F8:F13" si="1">+D8</f>
        <v>0.59496606752657732</v>
      </c>
      <c r="G8" s="62"/>
      <c r="H8" s="12">
        <v>0</v>
      </c>
      <c r="I8" s="15">
        <f>+$F$7</f>
        <v>0.57961621070679947</v>
      </c>
      <c r="J8" s="13"/>
      <c r="K8" s="13"/>
      <c r="L8" s="13"/>
      <c r="M8" s="13"/>
      <c r="N8" s="13"/>
      <c r="O8" s="13"/>
      <c r="P8" s="13">
        <v>0</v>
      </c>
    </row>
    <row r="9" spans="1:16" x14ac:dyDescent="0.25">
      <c r="A9" s="8">
        <v>5</v>
      </c>
      <c r="B9" s="51" t="s">
        <v>74</v>
      </c>
      <c r="C9" s="10">
        <v>0.19795151928986002</v>
      </c>
      <c r="D9" s="11">
        <v>0.73261386324670275</v>
      </c>
      <c r="E9" s="52">
        <f t="shared" si="0"/>
        <v>0.30392625469443496</v>
      </c>
      <c r="F9" s="53">
        <f t="shared" si="1"/>
        <v>0.73261386324670275</v>
      </c>
      <c r="G9" s="62"/>
      <c r="H9" s="12">
        <f>AVERAGE(H8,H10)</f>
        <v>3.202458176852168</v>
      </c>
      <c r="I9" s="15">
        <f>+$F$7</f>
        <v>0.57961621070679947</v>
      </c>
      <c r="J9" s="13"/>
      <c r="K9" s="13"/>
      <c r="L9" s="13"/>
      <c r="M9" s="13"/>
      <c r="N9" s="13"/>
      <c r="O9" s="13"/>
      <c r="P9" s="13">
        <v>0</v>
      </c>
    </row>
    <row r="10" spans="1:16" x14ac:dyDescent="0.25">
      <c r="A10" s="8">
        <v>7</v>
      </c>
      <c r="B10" s="51" t="s">
        <v>75</v>
      </c>
      <c r="C10" s="10">
        <v>0.5146466370775008</v>
      </c>
      <c r="D10" s="11">
        <v>0.87957288930607935</v>
      </c>
      <c r="E10" s="52">
        <f t="shared" si="0"/>
        <v>0.81857289177193571</v>
      </c>
      <c r="F10" s="53">
        <f t="shared" si="1"/>
        <v>0.87957288930607935</v>
      </c>
      <c r="G10" s="62"/>
      <c r="H10" s="12">
        <f>+$E$7*100</f>
        <v>6.4049163537043361</v>
      </c>
      <c r="I10" s="15">
        <f>+$F$7</f>
        <v>0.57961621070679947</v>
      </c>
      <c r="J10" s="13">
        <v>0</v>
      </c>
      <c r="K10" s="13"/>
      <c r="L10" s="13"/>
      <c r="M10" s="13"/>
      <c r="N10" s="13"/>
      <c r="O10" s="13"/>
      <c r="P10" s="13">
        <v>0</v>
      </c>
    </row>
    <row r="11" spans="1:16" x14ac:dyDescent="0.25">
      <c r="A11" s="8">
        <v>3</v>
      </c>
      <c r="B11" s="51" t="s">
        <v>33</v>
      </c>
      <c r="C11" s="10">
        <v>0.10105838170023899</v>
      </c>
      <c r="D11" s="11">
        <v>1.6375167803330679</v>
      </c>
      <c r="E11" s="52">
        <f t="shared" si="0"/>
        <v>0.91963127347217466</v>
      </c>
      <c r="F11" s="53">
        <f t="shared" si="1"/>
        <v>1.6375167803330679</v>
      </c>
      <c r="G11" s="62"/>
      <c r="H11" s="12">
        <f>+$E$7*100</f>
        <v>6.4049163537043361</v>
      </c>
      <c r="I11" s="13">
        <v>0</v>
      </c>
      <c r="J11" s="29">
        <f>+$F$8</f>
        <v>0.59496606752657732</v>
      </c>
      <c r="K11" s="13"/>
      <c r="L11" s="13"/>
      <c r="M11" s="13"/>
      <c r="N11" s="13"/>
      <c r="O11" s="13"/>
      <c r="P11" s="13">
        <v>0</v>
      </c>
    </row>
    <row r="12" spans="1:16" x14ac:dyDescent="0.25">
      <c r="A12" s="8">
        <v>2</v>
      </c>
      <c r="B12" s="51" t="s">
        <v>73</v>
      </c>
      <c r="C12" s="10">
        <v>2.9771252987367703E-2</v>
      </c>
      <c r="D12" s="11">
        <v>2.1631404924946458</v>
      </c>
      <c r="E12" s="52">
        <f t="shared" si="0"/>
        <v>0.94940252645954237</v>
      </c>
      <c r="F12" s="53">
        <f t="shared" si="1"/>
        <v>2.1631404924946458</v>
      </c>
      <c r="G12" s="62"/>
      <c r="H12" s="12">
        <f>AVERAGE(H11,H13)</f>
        <v>8.5011949470809149</v>
      </c>
      <c r="I12" s="13"/>
      <c r="J12" s="29">
        <f>+$F$8</f>
        <v>0.59496606752657732</v>
      </c>
      <c r="K12" s="13"/>
      <c r="L12" s="13"/>
      <c r="M12" s="13"/>
      <c r="N12" s="13"/>
      <c r="O12" s="13"/>
      <c r="P12" s="13">
        <v>0</v>
      </c>
    </row>
    <row r="13" spans="1:16" x14ac:dyDescent="0.25">
      <c r="A13" s="8">
        <v>6</v>
      </c>
      <c r="B13" s="54" t="s">
        <v>76</v>
      </c>
      <c r="C13" s="10">
        <v>5.0597473540457495E-2</v>
      </c>
      <c r="D13" s="11">
        <v>2.1810638097476227</v>
      </c>
      <c r="E13" s="52">
        <f t="shared" si="0"/>
        <v>0.99999999999999989</v>
      </c>
      <c r="F13" s="53">
        <f t="shared" si="1"/>
        <v>2.1810638097476227</v>
      </c>
      <c r="G13" s="62"/>
      <c r="H13" s="12">
        <f>+$E$8*100</f>
        <v>10.597473540457495</v>
      </c>
      <c r="I13" s="13"/>
      <c r="J13" s="29">
        <f>+$F$8</f>
        <v>0.59496606752657732</v>
      </c>
      <c r="K13" s="13">
        <v>0</v>
      </c>
      <c r="L13" s="13"/>
      <c r="M13" s="13"/>
      <c r="N13" s="13"/>
      <c r="O13" s="13"/>
      <c r="P13" s="13">
        <v>0</v>
      </c>
    </row>
    <row r="14" spans="1:16" x14ac:dyDescent="0.25">
      <c r="A14" s="8"/>
      <c r="B14" s="9"/>
      <c r="C14" s="10">
        <v>0.99999999999999989</v>
      </c>
      <c r="D14" s="11"/>
      <c r="E14" s="10"/>
      <c r="F14" s="11"/>
      <c r="H14" s="12">
        <f>+$E$8*100</f>
        <v>10.597473540457495</v>
      </c>
      <c r="I14" s="13"/>
      <c r="J14" s="13">
        <v>0</v>
      </c>
      <c r="K14" s="20">
        <f>+$F$9</f>
        <v>0.73261386324670275</v>
      </c>
      <c r="L14" s="13"/>
      <c r="M14" s="13"/>
      <c r="N14" s="13"/>
      <c r="O14" s="13"/>
      <c r="P14" s="13">
        <v>0</v>
      </c>
    </row>
    <row r="15" spans="1:16" x14ac:dyDescent="0.25">
      <c r="B15" s="16"/>
      <c r="C15" s="18"/>
      <c r="D15" s="18"/>
      <c r="E15" s="19"/>
      <c r="F15" s="19"/>
      <c r="H15" s="12">
        <f>AVERAGE(H14,H16)</f>
        <v>20.495049504950494</v>
      </c>
      <c r="I15" s="13"/>
      <c r="J15" s="13"/>
      <c r="K15" s="20">
        <f>+$F$9</f>
        <v>0.73261386324670275</v>
      </c>
      <c r="L15" s="13"/>
      <c r="M15" s="13"/>
      <c r="N15" s="13"/>
      <c r="O15" s="13"/>
      <c r="P15" s="13">
        <v>0</v>
      </c>
    </row>
    <row r="16" spans="1:16" x14ac:dyDescent="0.25">
      <c r="H16" s="12">
        <f>+$E$9*100</f>
        <v>30.392625469443495</v>
      </c>
      <c r="I16" s="13"/>
      <c r="J16" s="13"/>
      <c r="K16" s="20">
        <f>+$F$9</f>
        <v>0.73261386324670275</v>
      </c>
      <c r="L16" s="13">
        <v>0</v>
      </c>
      <c r="M16" s="13"/>
      <c r="N16" s="13"/>
      <c r="O16" s="13"/>
      <c r="P16" s="13">
        <v>0</v>
      </c>
    </row>
    <row r="17" spans="1:16" x14ac:dyDescent="0.25">
      <c r="A17" s="31"/>
      <c r="B17" s="26"/>
      <c r="H17" s="12">
        <f>+$E$9*100</f>
        <v>30.392625469443495</v>
      </c>
      <c r="I17" s="13"/>
      <c r="J17" s="13"/>
      <c r="K17" s="13">
        <v>0</v>
      </c>
      <c r="L17" s="21">
        <f>+$F$10</f>
        <v>0.87957288930607935</v>
      </c>
      <c r="M17" s="13"/>
      <c r="N17" s="13"/>
      <c r="O17" s="13"/>
      <c r="P17" s="13">
        <v>0</v>
      </c>
    </row>
    <row r="18" spans="1:16" x14ac:dyDescent="0.25">
      <c r="H18" s="12">
        <f>AVERAGE(H17,H19)</f>
        <v>56.124957323318526</v>
      </c>
      <c r="I18" s="13"/>
      <c r="J18" s="13"/>
      <c r="K18" s="13"/>
      <c r="L18" s="21">
        <f>+$F$10</f>
        <v>0.87957288930607935</v>
      </c>
      <c r="M18" s="13"/>
      <c r="N18" s="13"/>
      <c r="O18" s="13"/>
      <c r="P18" s="13">
        <v>0</v>
      </c>
    </row>
    <row r="19" spans="1:16" x14ac:dyDescent="0.25">
      <c r="H19" s="12">
        <f>+$E$10*100</f>
        <v>81.857289177193564</v>
      </c>
      <c r="I19" s="13"/>
      <c r="J19" s="13"/>
      <c r="K19" s="13"/>
      <c r="L19" s="21">
        <f>+$F$10</f>
        <v>0.87957288930607935</v>
      </c>
      <c r="M19" s="13">
        <v>0</v>
      </c>
      <c r="N19" s="13"/>
      <c r="O19" s="13"/>
      <c r="P19" s="13">
        <v>0</v>
      </c>
    </row>
    <row r="20" spans="1:16" x14ac:dyDescent="0.25">
      <c r="H20" s="12">
        <f>+$E$10*100</f>
        <v>81.857289177193564</v>
      </c>
      <c r="I20" s="13"/>
      <c r="J20" s="13"/>
      <c r="K20" s="13"/>
      <c r="L20" s="13">
        <v>0</v>
      </c>
      <c r="M20" s="21">
        <f>+$F$11</f>
        <v>1.6375167803330679</v>
      </c>
      <c r="N20" s="13"/>
      <c r="O20" s="13"/>
      <c r="P20" s="13">
        <v>0</v>
      </c>
    </row>
    <row r="21" spans="1:16" x14ac:dyDescent="0.25">
      <c r="H21" s="12">
        <f>AVERAGE(H20,H22)</f>
        <v>86.910208262205515</v>
      </c>
      <c r="I21" s="13"/>
      <c r="J21" s="13"/>
      <c r="K21" s="13"/>
      <c r="L21" s="13"/>
      <c r="M21" s="21">
        <f>+$F$11</f>
        <v>1.6375167803330679</v>
      </c>
      <c r="N21" s="13"/>
      <c r="O21" s="13"/>
      <c r="P21" s="13">
        <v>0</v>
      </c>
    </row>
    <row r="22" spans="1:16" x14ac:dyDescent="0.25">
      <c r="H22" s="12">
        <f>+$E$11*100</f>
        <v>91.963127347217466</v>
      </c>
      <c r="I22" s="13"/>
      <c r="J22" s="13"/>
      <c r="K22" s="13"/>
      <c r="L22" s="13"/>
      <c r="M22" s="21">
        <f>+$F$11</f>
        <v>1.6375167803330679</v>
      </c>
      <c r="N22" s="13">
        <v>0</v>
      </c>
      <c r="O22" s="13"/>
      <c r="P22" s="13">
        <v>0</v>
      </c>
    </row>
    <row r="23" spans="1:16" x14ac:dyDescent="0.25">
      <c r="H23" s="12">
        <f>+$E$11*100</f>
        <v>91.963127347217466</v>
      </c>
      <c r="I23" s="13"/>
      <c r="J23" s="13"/>
      <c r="K23" s="13"/>
      <c r="L23" s="13"/>
      <c r="M23" s="13">
        <v>0</v>
      </c>
      <c r="N23" s="21">
        <f>+$F$12</f>
        <v>2.1631404924946458</v>
      </c>
      <c r="O23" s="13"/>
      <c r="P23" s="13">
        <v>0</v>
      </c>
    </row>
    <row r="24" spans="1:16" x14ac:dyDescent="0.25">
      <c r="H24" s="12">
        <f>AVERAGE(H23,H25)</f>
        <v>93.451689996585856</v>
      </c>
      <c r="I24" s="13"/>
      <c r="J24" s="13"/>
      <c r="K24" s="13"/>
      <c r="L24" s="13"/>
      <c r="M24" s="13"/>
      <c r="N24" s="21">
        <f>+$F$12</f>
        <v>2.1631404924946458</v>
      </c>
      <c r="O24" s="13"/>
      <c r="P24" s="13">
        <v>0</v>
      </c>
    </row>
    <row r="25" spans="1:16" x14ac:dyDescent="0.25">
      <c r="H25" s="12">
        <f>+$E$12*100</f>
        <v>94.940252645954232</v>
      </c>
      <c r="I25" s="13"/>
      <c r="J25" s="13"/>
      <c r="K25" s="13"/>
      <c r="L25" s="13"/>
      <c r="M25" s="13"/>
      <c r="N25" s="21">
        <f>+$F$12</f>
        <v>2.1631404924946458</v>
      </c>
      <c r="O25" s="13">
        <v>0</v>
      </c>
      <c r="P25" s="13">
        <v>0</v>
      </c>
    </row>
    <row r="26" spans="1:16" x14ac:dyDescent="0.25">
      <c r="H26" s="12">
        <f>+$E$12*100</f>
        <v>94.940252645954232</v>
      </c>
      <c r="I26" s="13"/>
      <c r="J26" s="13"/>
      <c r="K26" s="13"/>
      <c r="L26" s="13"/>
      <c r="M26" s="13"/>
      <c r="N26" s="13">
        <v>0</v>
      </c>
      <c r="O26" s="21">
        <f>+$F$13</f>
        <v>2.1810638097476227</v>
      </c>
      <c r="P26" s="13">
        <v>0</v>
      </c>
    </row>
    <row r="27" spans="1:16" x14ac:dyDescent="0.25">
      <c r="H27" s="12">
        <f>AVERAGE(H26,H28)</f>
        <v>97.470126322977109</v>
      </c>
      <c r="I27" s="13"/>
      <c r="J27" s="13"/>
      <c r="K27" s="13"/>
      <c r="L27" s="13"/>
      <c r="M27" s="13"/>
      <c r="N27" s="13"/>
      <c r="O27" s="21">
        <f>+$F$13</f>
        <v>2.1810638097476227</v>
      </c>
      <c r="P27" s="13">
        <v>0</v>
      </c>
    </row>
    <row r="28" spans="1:16" x14ac:dyDescent="0.25">
      <c r="H28" s="12">
        <f>+$E$13*100</f>
        <v>99.999999999999986</v>
      </c>
      <c r="I28" s="13"/>
      <c r="J28" s="13"/>
      <c r="K28" s="13"/>
      <c r="L28" s="13"/>
      <c r="M28" s="13"/>
      <c r="N28" s="13"/>
      <c r="O28" s="21">
        <f>+$F$13</f>
        <v>2.1810638097476227</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A4" sqref="A4"/>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75</v>
      </c>
      <c r="J6" s="7" t="s">
        <v>77</v>
      </c>
      <c r="K6" s="4" t="s">
        <v>7</v>
      </c>
      <c r="L6" s="4" t="s">
        <v>73</v>
      </c>
      <c r="M6" s="7" t="s">
        <v>33</v>
      </c>
      <c r="N6" s="4" t="s">
        <v>74</v>
      </c>
      <c r="O6" s="7" t="s">
        <v>76</v>
      </c>
      <c r="P6" s="4"/>
    </row>
    <row r="7" spans="1:16" x14ac:dyDescent="0.25">
      <c r="A7" s="8">
        <v>7</v>
      </c>
      <c r="B7" s="51" t="s">
        <v>75</v>
      </c>
      <c r="C7" s="10">
        <v>0.17161037689672048</v>
      </c>
      <c r="D7" s="11">
        <v>0.65536625681925209</v>
      </c>
      <c r="E7" s="52">
        <f>+C7</f>
        <v>0.17161037689672048</v>
      </c>
      <c r="F7" s="53">
        <f>+D7</f>
        <v>0.65536625681925209</v>
      </c>
      <c r="G7" s="62"/>
      <c r="H7" s="12">
        <v>0</v>
      </c>
      <c r="I7" s="13">
        <v>0</v>
      </c>
      <c r="J7" s="13"/>
      <c r="K7" s="13"/>
      <c r="L7" s="13"/>
      <c r="M7" s="13"/>
      <c r="N7" s="13"/>
      <c r="O7" s="13"/>
      <c r="P7" s="13">
        <v>0</v>
      </c>
    </row>
    <row r="8" spans="1:16" x14ac:dyDescent="0.25">
      <c r="A8" s="8">
        <v>4</v>
      </c>
      <c r="B8" s="51" t="s">
        <v>77</v>
      </c>
      <c r="C8" s="10">
        <v>5.2080274106705821E-2</v>
      </c>
      <c r="D8" s="11">
        <v>0.74806339473335126</v>
      </c>
      <c r="E8" s="52">
        <f t="shared" ref="E8:E13" si="0">+E7+C8</f>
        <v>0.22369065100342631</v>
      </c>
      <c r="F8" s="53">
        <f t="shared" ref="F8:F13" si="1">+D8</f>
        <v>0.74806339473335126</v>
      </c>
      <c r="G8" s="62"/>
      <c r="H8" s="12">
        <v>0</v>
      </c>
      <c r="I8" s="15">
        <f>+$F$7</f>
        <v>0.65536625681925209</v>
      </c>
      <c r="J8" s="13"/>
      <c r="K8" s="13"/>
      <c r="L8" s="13"/>
      <c r="M8" s="13"/>
      <c r="N8" s="13"/>
      <c r="O8" s="13"/>
      <c r="P8" s="13">
        <v>0</v>
      </c>
    </row>
    <row r="9" spans="1:16" x14ac:dyDescent="0.25">
      <c r="A9" s="8">
        <v>1</v>
      </c>
      <c r="B9" s="51" t="s">
        <v>7</v>
      </c>
      <c r="C9" s="10">
        <v>0.52687224669603527</v>
      </c>
      <c r="D9" s="11">
        <v>0.8048835375026735</v>
      </c>
      <c r="E9" s="52">
        <f t="shared" si="0"/>
        <v>0.75056289769946161</v>
      </c>
      <c r="F9" s="53">
        <f t="shared" si="1"/>
        <v>0.8048835375026735</v>
      </c>
      <c r="G9" s="62"/>
      <c r="H9" s="12">
        <f>AVERAGE(H8,H10)</f>
        <v>8.5805188448360248</v>
      </c>
      <c r="I9" s="15">
        <f>+$F$7</f>
        <v>0.65536625681925209</v>
      </c>
      <c r="J9" s="13"/>
      <c r="K9" s="13"/>
      <c r="L9" s="13"/>
      <c r="M9" s="13"/>
      <c r="N9" s="13"/>
      <c r="O9" s="13"/>
      <c r="P9" s="13">
        <v>0</v>
      </c>
    </row>
    <row r="10" spans="1:16" x14ac:dyDescent="0.25">
      <c r="A10" s="8">
        <v>2</v>
      </c>
      <c r="B10" s="51" t="s">
        <v>73</v>
      </c>
      <c r="C10" s="10">
        <v>2.3984336759667158E-2</v>
      </c>
      <c r="D10" s="11">
        <v>0.92165314003413823</v>
      </c>
      <c r="E10" s="52">
        <f t="shared" si="0"/>
        <v>0.77454723445912876</v>
      </c>
      <c r="F10" s="53">
        <f t="shared" si="1"/>
        <v>0.92165314003413823</v>
      </c>
      <c r="G10" s="62"/>
      <c r="H10" s="12">
        <f>+$E$7*100</f>
        <v>17.16103768967205</v>
      </c>
      <c r="I10" s="15">
        <f>+$F$7</f>
        <v>0.65536625681925209</v>
      </c>
      <c r="J10" s="13">
        <v>0</v>
      </c>
      <c r="K10" s="13"/>
      <c r="L10" s="13"/>
      <c r="M10" s="13"/>
      <c r="N10" s="13"/>
      <c r="O10" s="13"/>
      <c r="P10" s="13">
        <v>0</v>
      </c>
    </row>
    <row r="11" spans="1:16" x14ac:dyDescent="0.25">
      <c r="A11" s="8">
        <v>3</v>
      </c>
      <c r="B11" s="51" t="s">
        <v>33</v>
      </c>
      <c r="C11" s="10">
        <v>9.6133137542829192E-2</v>
      </c>
      <c r="D11" s="11">
        <v>0.99351617064872322</v>
      </c>
      <c r="E11" s="52">
        <f t="shared" si="0"/>
        <v>0.87068037200195791</v>
      </c>
      <c r="F11" s="53">
        <f t="shared" si="1"/>
        <v>0.99351617064872322</v>
      </c>
      <c r="G11" s="62"/>
      <c r="H11" s="12">
        <f>+$E$7*100</f>
        <v>17.16103768967205</v>
      </c>
      <c r="I11" s="13">
        <v>0</v>
      </c>
      <c r="J11" s="29">
        <f>+$F$8</f>
        <v>0.74806339473335126</v>
      </c>
      <c r="K11" s="13"/>
      <c r="L11" s="13"/>
      <c r="M11" s="13"/>
      <c r="N11" s="13"/>
      <c r="O11" s="13"/>
      <c r="P11" s="13">
        <v>0</v>
      </c>
    </row>
    <row r="12" spans="1:16" x14ac:dyDescent="0.25">
      <c r="A12" s="8">
        <v>5</v>
      </c>
      <c r="B12" s="51" t="s">
        <v>74</v>
      </c>
      <c r="C12" s="10">
        <v>0.10484581497797357</v>
      </c>
      <c r="D12" s="11">
        <v>1.5700912846620525</v>
      </c>
      <c r="E12" s="52">
        <f t="shared" si="0"/>
        <v>0.97552618697993143</v>
      </c>
      <c r="F12" s="53">
        <f t="shared" si="1"/>
        <v>1.5700912846620525</v>
      </c>
      <c r="G12" s="62"/>
      <c r="H12" s="12">
        <f>AVERAGE(H11,H13)</f>
        <v>19.76505139500734</v>
      </c>
      <c r="I12" s="13"/>
      <c r="J12" s="29">
        <f>+$F$8</f>
        <v>0.74806339473335126</v>
      </c>
      <c r="K12" s="13"/>
      <c r="L12" s="13"/>
      <c r="M12" s="13"/>
      <c r="N12" s="13"/>
      <c r="O12" s="13"/>
      <c r="P12" s="13">
        <v>0</v>
      </c>
    </row>
    <row r="13" spans="1:16" x14ac:dyDescent="0.25">
      <c r="A13" s="8">
        <v>6</v>
      </c>
      <c r="B13" s="54" t="s">
        <v>76</v>
      </c>
      <c r="C13" s="10">
        <v>2.4473813020068527E-2</v>
      </c>
      <c r="D13" s="11">
        <v>5.813137448799405</v>
      </c>
      <c r="E13" s="52">
        <f t="shared" si="0"/>
        <v>1</v>
      </c>
      <c r="F13" s="53">
        <f t="shared" si="1"/>
        <v>5.813137448799405</v>
      </c>
      <c r="G13" s="62"/>
      <c r="H13" s="12">
        <f>+$E$8*100</f>
        <v>22.369065100342631</v>
      </c>
      <c r="I13" s="13"/>
      <c r="J13" s="29">
        <f>+$F$8</f>
        <v>0.74806339473335126</v>
      </c>
      <c r="K13" s="13">
        <v>0</v>
      </c>
      <c r="L13" s="13"/>
      <c r="M13" s="13"/>
      <c r="N13" s="13"/>
      <c r="O13" s="13"/>
      <c r="P13" s="13">
        <v>0</v>
      </c>
    </row>
    <row r="14" spans="1:16" x14ac:dyDescent="0.25">
      <c r="A14" s="8"/>
      <c r="B14" s="9"/>
      <c r="C14" s="10">
        <v>1</v>
      </c>
      <c r="D14" s="11"/>
      <c r="E14" s="10"/>
      <c r="F14" s="11"/>
      <c r="H14" s="12">
        <f>+$E$8*100</f>
        <v>22.369065100342631</v>
      </c>
      <c r="I14" s="13"/>
      <c r="J14" s="13">
        <v>0</v>
      </c>
      <c r="K14" s="20">
        <f>+$F$9</f>
        <v>0.8048835375026735</v>
      </c>
      <c r="L14" s="13"/>
      <c r="M14" s="13"/>
      <c r="N14" s="13"/>
      <c r="O14" s="13"/>
      <c r="P14" s="13">
        <v>0</v>
      </c>
    </row>
    <row r="15" spans="1:16" x14ac:dyDescent="0.25">
      <c r="B15" s="16"/>
      <c r="C15" s="18"/>
      <c r="D15" s="18"/>
      <c r="E15" s="19"/>
      <c r="F15" s="19"/>
      <c r="H15" s="12">
        <f>AVERAGE(H14,H16)</f>
        <v>48.7126774351444</v>
      </c>
      <c r="I15" s="13"/>
      <c r="J15" s="13"/>
      <c r="K15" s="20">
        <f>+$F$9</f>
        <v>0.8048835375026735</v>
      </c>
      <c r="L15" s="13"/>
      <c r="M15" s="13"/>
      <c r="N15" s="13"/>
      <c r="O15" s="13"/>
      <c r="P15" s="13">
        <v>0</v>
      </c>
    </row>
    <row r="16" spans="1:16" x14ac:dyDescent="0.25">
      <c r="H16" s="12">
        <f>+$E$9*100</f>
        <v>75.056289769946162</v>
      </c>
      <c r="I16" s="13"/>
      <c r="J16" s="13"/>
      <c r="K16" s="20">
        <f>+$F$9</f>
        <v>0.8048835375026735</v>
      </c>
      <c r="L16" s="13">
        <v>0</v>
      </c>
      <c r="M16" s="13"/>
      <c r="N16" s="13"/>
      <c r="O16" s="13"/>
      <c r="P16" s="13">
        <v>0</v>
      </c>
    </row>
    <row r="17" spans="1:16" x14ac:dyDescent="0.25">
      <c r="A17" s="31"/>
      <c r="B17" s="26"/>
      <c r="H17" s="12">
        <f>+$E$9*100</f>
        <v>75.056289769946162</v>
      </c>
      <c r="I17" s="13"/>
      <c r="J17" s="13"/>
      <c r="K17" s="13">
        <v>0</v>
      </c>
      <c r="L17" s="21">
        <f>+$F$10</f>
        <v>0.92165314003413823</v>
      </c>
      <c r="M17" s="13"/>
      <c r="N17" s="13"/>
      <c r="O17" s="13"/>
      <c r="P17" s="13">
        <v>0</v>
      </c>
    </row>
    <row r="18" spans="1:16" x14ac:dyDescent="0.25">
      <c r="H18" s="12">
        <f>AVERAGE(H17,H19)</f>
        <v>76.255506607929519</v>
      </c>
      <c r="I18" s="13"/>
      <c r="J18" s="13"/>
      <c r="K18" s="13"/>
      <c r="L18" s="21">
        <f>+$F$10</f>
        <v>0.92165314003413823</v>
      </c>
      <c r="M18" s="13"/>
      <c r="N18" s="13"/>
      <c r="O18" s="13"/>
      <c r="P18" s="13">
        <v>0</v>
      </c>
    </row>
    <row r="19" spans="1:16" x14ac:dyDescent="0.25">
      <c r="H19" s="12">
        <f>+$E$10*100</f>
        <v>77.454723445912876</v>
      </c>
      <c r="I19" s="13"/>
      <c r="J19" s="13"/>
      <c r="K19" s="13"/>
      <c r="L19" s="21">
        <f>+$F$10</f>
        <v>0.92165314003413823</v>
      </c>
      <c r="M19" s="13">
        <v>0</v>
      </c>
      <c r="N19" s="13"/>
      <c r="O19" s="13"/>
      <c r="P19" s="13">
        <v>0</v>
      </c>
    </row>
    <row r="20" spans="1:16" x14ac:dyDescent="0.25">
      <c r="H20" s="12">
        <f>+$E$10*100</f>
        <v>77.454723445912876</v>
      </c>
      <c r="I20" s="13"/>
      <c r="J20" s="13"/>
      <c r="K20" s="13"/>
      <c r="L20" s="13">
        <v>0</v>
      </c>
      <c r="M20" s="21">
        <f>+$F$11</f>
        <v>0.99351617064872322</v>
      </c>
      <c r="N20" s="13"/>
      <c r="O20" s="13"/>
      <c r="P20" s="13">
        <v>0</v>
      </c>
    </row>
    <row r="21" spans="1:16" x14ac:dyDescent="0.25">
      <c r="H21" s="12">
        <f>AVERAGE(H20,H22)</f>
        <v>82.26138032305434</v>
      </c>
      <c r="I21" s="13"/>
      <c r="J21" s="13"/>
      <c r="K21" s="13"/>
      <c r="L21" s="13"/>
      <c r="M21" s="21">
        <f>+$F$11</f>
        <v>0.99351617064872322</v>
      </c>
      <c r="N21" s="13"/>
      <c r="O21" s="13"/>
      <c r="P21" s="13">
        <v>0</v>
      </c>
    </row>
    <row r="22" spans="1:16" x14ac:dyDescent="0.25">
      <c r="H22" s="12">
        <f>+$E$11*100</f>
        <v>87.068037200195789</v>
      </c>
      <c r="I22" s="13"/>
      <c r="J22" s="13"/>
      <c r="K22" s="13"/>
      <c r="L22" s="13"/>
      <c r="M22" s="21">
        <f>+$F$11</f>
        <v>0.99351617064872322</v>
      </c>
      <c r="N22" s="13">
        <v>0</v>
      </c>
      <c r="O22" s="13"/>
      <c r="P22" s="13">
        <v>0</v>
      </c>
    </row>
    <row r="23" spans="1:16" x14ac:dyDescent="0.25">
      <c r="H23" s="12">
        <f>+$E$11*100</f>
        <v>87.068037200195789</v>
      </c>
      <c r="I23" s="13"/>
      <c r="J23" s="13"/>
      <c r="K23" s="13"/>
      <c r="L23" s="13"/>
      <c r="M23" s="13">
        <v>0</v>
      </c>
      <c r="N23" s="21">
        <f>+$F$12</f>
        <v>1.5700912846620525</v>
      </c>
      <c r="O23" s="13"/>
      <c r="P23" s="13">
        <v>0</v>
      </c>
    </row>
    <row r="24" spans="1:16" x14ac:dyDescent="0.25">
      <c r="H24" s="12">
        <f>AVERAGE(H23,H25)</f>
        <v>92.310327949094471</v>
      </c>
      <c r="I24" s="13"/>
      <c r="J24" s="13"/>
      <c r="K24" s="13"/>
      <c r="L24" s="13"/>
      <c r="M24" s="13"/>
      <c r="N24" s="21">
        <f>+$F$12</f>
        <v>1.5700912846620525</v>
      </c>
      <c r="O24" s="13"/>
      <c r="P24" s="13">
        <v>0</v>
      </c>
    </row>
    <row r="25" spans="1:16" x14ac:dyDescent="0.25">
      <c r="H25" s="12">
        <f>+$E$12*100</f>
        <v>97.55261869799314</v>
      </c>
      <c r="I25" s="13"/>
      <c r="J25" s="13"/>
      <c r="K25" s="13"/>
      <c r="L25" s="13"/>
      <c r="M25" s="13"/>
      <c r="N25" s="21">
        <f>+$F$12</f>
        <v>1.5700912846620525</v>
      </c>
      <c r="O25" s="13">
        <v>0</v>
      </c>
      <c r="P25" s="13">
        <v>0</v>
      </c>
    </row>
    <row r="26" spans="1:16" x14ac:dyDescent="0.25">
      <c r="H26" s="12">
        <f>+$E$12*100</f>
        <v>97.55261869799314</v>
      </c>
      <c r="I26" s="13"/>
      <c r="J26" s="13"/>
      <c r="K26" s="13"/>
      <c r="L26" s="13"/>
      <c r="M26" s="13"/>
      <c r="N26" s="13">
        <v>0</v>
      </c>
      <c r="O26" s="21">
        <f>+$F$13</f>
        <v>5.813137448799405</v>
      </c>
      <c r="P26" s="13">
        <v>0</v>
      </c>
    </row>
    <row r="27" spans="1:16" x14ac:dyDescent="0.25">
      <c r="H27" s="12">
        <f>AVERAGE(H26,H28)</f>
        <v>98.776309348996563</v>
      </c>
      <c r="I27" s="13"/>
      <c r="J27" s="13"/>
      <c r="K27" s="13"/>
      <c r="L27" s="13"/>
      <c r="M27" s="13"/>
      <c r="N27" s="13"/>
      <c r="O27" s="21">
        <f>+$F$13</f>
        <v>5.813137448799405</v>
      </c>
      <c r="P27" s="13">
        <v>0</v>
      </c>
    </row>
    <row r="28" spans="1:16" x14ac:dyDescent="0.25">
      <c r="H28" s="12">
        <f>+$E$13*100</f>
        <v>100</v>
      </c>
      <c r="I28" s="13"/>
      <c r="J28" s="13"/>
      <c r="K28" s="13"/>
      <c r="L28" s="13"/>
      <c r="M28" s="13"/>
      <c r="N28" s="13"/>
      <c r="O28" s="21">
        <f>+$F$13</f>
        <v>5.813137448799405</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heetViews>
  <sheetFormatPr defaultRowHeight="12" x14ac:dyDescent="0.25"/>
  <cols>
    <col min="2" max="2" width="29.5703125" customWidth="1"/>
    <col min="3" max="6" width="14.140625" customWidth="1"/>
  </cols>
  <sheetData>
    <row r="1" spans="1:11" ht="14.4" x14ac:dyDescent="0.25">
      <c r="A1" s="1" t="s">
        <v>56</v>
      </c>
    </row>
    <row r="2" spans="1:11" x14ac:dyDescent="0.25">
      <c r="A2" s="94" t="s">
        <v>117</v>
      </c>
    </row>
    <row r="3" spans="1:11" x14ac:dyDescent="0.25">
      <c r="A3" s="94" t="s">
        <v>118</v>
      </c>
    </row>
    <row r="4" spans="1:11" s="98" customFormat="1" ht="14.4" x14ac:dyDescent="0.3">
      <c r="A4" s="93" t="s">
        <v>68</v>
      </c>
      <c r="B4" s="97"/>
      <c r="C4" s="101"/>
      <c r="D4" s="101"/>
      <c r="E4" s="101"/>
      <c r="F4" s="63"/>
    </row>
    <row r="5" spans="1:11" x14ac:dyDescent="0.25">
      <c r="A5" s="38"/>
      <c r="B5" s="2"/>
      <c r="C5" s="38"/>
      <c r="D5" s="50" t="s">
        <v>83</v>
      </c>
      <c r="E5" s="38"/>
      <c r="F5" s="64"/>
    </row>
    <row r="6" spans="1:11" ht="36" x14ac:dyDescent="0.25">
      <c r="A6" s="4" t="s">
        <v>2</v>
      </c>
      <c r="B6" s="5" t="s">
        <v>3</v>
      </c>
      <c r="C6" s="6" t="s">
        <v>57</v>
      </c>
      <c r="D6" s="6" t="s">
        <v>58</v>
      </c>
      <c r="E6" s="6" t="s">
        <v>6</v>
      </c>
      <c r="F6" s="6" t="s">
        <v>58</v>
      </c>
      <c r="H6" s="4"/>
      <c r="I6" s="7" t="s">
        <v>7</v>
      </c>
      <c r="J6" s="7" t="s">
        <v>8</v>
      </c>
      <c r="K6" s="4" t="s">
        <v>9</v>
      </c>
    </row>
    <row r="7" spans="1:11" x14ac:dyDescent="0.25">
      <c r="A7" s="8">
        <v>1</v>
      </c>
      <c r="B7" s="9" t="s">
        <v>7</v>
      </c>
      <c r="C7" s="10">
        <v>0.55500000000000005</v>
      </c>
      <c r="D7" s="11">
        <v>0.45626214867308629</v>
      </c>
      <c r="E7" s="10">
        <v>0.55500000000000005</v>
      </c>
      <c r="F7" s="11">
        <v>0.45626214867308629</v>
      </c>
      <c r="H7" s="12">
        <v>0</v>
      </c>
      <c r="I7" s="13">
        <v>0</v>
      </c>
      <c r="J7" s="13"/>
      <c r="K7" s="13"/>
    </row>
    <row r="8" spans="1:11" x14ac:dyDescent="0.25">
      <c r="A8" s="8">
        <v>3</v>
      </c>
      <c r="B8" s="14" t="s">
        <v>8</v>
      </c>
      <c r="C8" s="10">
        <v>0.26200000762939502</v>
      </c>
      <c r="D8" s="11">
        <v>1.6524377377034418</v>
      </c>
      <c r="E8" s="10">
        <v>0.81700000762939506</v>
      </c>
      <c r="F8" s="11">
        <v>1.6524377377034418</v>
      </c>
      <c r="H8" s="12">
        <v>0</v>
      </c>
      <c r="I8" s="15">
        <f>+$F$7</f>
        <v>0.45626214867308629</v>
      </c>
      <c r="J8" s="13"/>
      <c r="K8" s="13"/>
    </row>
    <row r="9" spans="1:11" x14ac:dyDescent="0.25">
      <c r="A9" s="8">
        <v>2</v>
      </c>
      <c r="B9" s="9" t="s">
        <v>9</v>
      </c>
      <c r="C9" s="10">
        <v>0.17899999618530299</v>
      </c>
      <c r="D9" s="11">
        <v>1.7532727055264758</v>
      </c>
      <c r="E9" s="10">
        <v>0.99600000381469811</v>
      </c>
      <c r="F9" s="11">
        <v>1.7532727055264758</v>
      </c>
      <c r="H9" s="12">
        <f>AVERAGE(H8,H10)</f>
        <v>27.750000000000004</v>
      </c>
      <c r="I9" s="15">
        <f>+$F$7</f>
        <v>0.45626214867308629</v>
      </c>
      <c r="J9" s="13"/>
      <c r="K9" s="13"/>
    </row>
    <row r="10" spans="1:11" x14ac:dyDescent="0.25">
      <c r="B10" s="16"/>
      <c r="C10" s="17"/>
      <c r="D10" s="18"/>
      <c r="E10" s="19"/>
      <c r="F10" s="19"/>
      <c r="H10" s="12">
        <f>+$E$7*100</f>
        <v>55.500000000000007</v>
      </c>
      <c r="I10" s="15">
        <f>+$F$7</f>
        <v>0.45626214867308629</v>
      </c>
      <c r="J10" s="13">
        <v>0</v>
      </c>
      <c r="K10" s="20"/>
    </row>
    <row r="11" spans="1:11" x14ac:dyDescent="0.25">
      <c r="H11" s="12">
        <f>+$E$7*100</f>
        <v>55.500000000000007</v>
      </c>
      <c r="I11" s="13">
        <v>0</v>
      </c>
      <c r="J11" s="21">
        <f>+$F$8</f>
        <v>1.6524377377034418</v>
      </c>
      <c r="K11" s="20"/>
    </row>
    <row r="12" spans="1:11" x14ac:dyDescent="0.25">
      <c r="A12" s="25"/>
      <c r="B12" s="26"/>
      <c r="H12" s="12">
        <f>AVERAGE(H11,H13)</f>
        <v>68.600000381469755</v>
      </c>
      <c r="I12" s="13"/>
      <c r="J12" s="21">
        <f>+$F$8</f>
        <v>1.6524377377034418</v>
      </c>
      <c r="K12" s="13"/>
    </row>
    <row r="13" spans="1:11" x14ac:dyDescent="0.25">
      <c r="H13" s="12">
        <f>+$E$8*100</f>
        <v>81.70000076293951</v>
      </c>
      <c r="I13" s="13"/>
      <c r="J13" s="21">
        <f>+$F$8</f>
        <v>1.6524377377034418</v>
      </c>
      <c r="K13" s="13">
        <v>0</v>
      </c>
    </row>
    <row r="14" spans="1:11" x14ac:dyDescent="0.25">
      <c r="H14" s="12">
        <f>+$E$8*100</f>
        <v>81.70000076293951</v>
      </c>
      <c r="I14" s="13"/>
      <c r="J14" s="13">
        <v>0</v>
      </c>
      <c r="K14" s="21">
        <f>+$F$9</f>
        <v>1.7532727055264758</v>
      </c>
    </row>
    <row r="15" spans="1:11" x14ac:dyDescent="0.25">
      <c r="H15" s="12">
        <f>AVERAGE(H14,H16)</f>
        <v>90.650000572204661</v>
      </c>
      <c r="I15" s="13"/>
      <c r="J15" s="13"/>
      <c r="K15" s="21">
        <f>+$F$9</f>
        <v>1.7532727055264758</v>
      </c>
    </row>
    <row r="16" spans="1:11" x14ac:dyDescent="0.25">
      <c r="H16" s="22">
        <f>+$E$9*100</f>
        <v>99.600000381469812</v>
      </c>
      <c r="I16" s="23"/>
      <c r="J16" s="23"/>
      <c r="K16" s="24">
        <f>+$F$9</f>
        <v>1.7532727055264758</v>
      </c>
    </row>
    <row r="17" spans="8:11" x14ac:dyDescent="0.25">
      <c r="H17" s="12">
        <f>+$E$9*100</f>
        <v>99.600000381469812</v>
      </c>
      <c r="I17" s="13"/>
      <c r="J17" s="13"/>
      <c r="K17" s="13">
        <v>0</v>
      </c>
    </row>
  </sheetData>
  <mergeCells count="1">
    <mergeCell ref="F4:F5"/>
  </mergeCells>
  <hyperlinks>
    <hyperlink ref="A4" location="CONTENTS!A7" display="Return to Contents page"/>
  </hyperlink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 min="9" max="11" width="14.140625" customWidth="1"/>
  </cols>
  <sheetData>
    <row r="1" spans="1:11" ht="14.4" x14ac:dyDescent="0.25">
      <c r="A1" s="1" t="s">
        <v>0</v>
      </c>
    </row>
    <row r="2" spans="1:11" x14ac:dyDescent="0.25">
      <c r="A2" s="94" t="s">
        <v>117</v>
      </c>
    </row>
    <row r="3" spans="1:11" s="30" customFormat="1" x14ac:dyDescent="0.25">
      <c r="A3" s="94" t="s">
        <v>118</v>
      </c>
    </row>
    <row r="4" spans="1:11" s="98" customFormat="1" ht="14.4" x14ac:dyDescent="0.3">
      <c r="A4" s="93" t="s">
        <v>68</v>
      </c>
      <c r="B4" s="97"/>
      <c r="C4" s="101"/>
      <c r="D4" s="101"/>
      <c r="E4" s="101"/>
      <c r="F4" s="101"/>
    </row>
    <row r="5" spans="1:11" x14ac:dyDescent="0.25">
      <c r="A5" s="38"/>
      <c r="B5" s="2"/>
      <c r="C5" s="38"/>
      <c r="D5" s="50" t="s">
        <v>83</v>
      </c>
      <c r="E5" s="38"/>
      <c r="F5" s="38"/>
      <c r="H5" s="3" t="s">
        <v>1</v>
      </c>
    </row>
    <row r="6" spans="1:11" ht="36" x14ac:dyDescent="0.25">
      <c r="A6" s="4" t="s">
        <v>2</v>
      </c>
      <c r="B6" s="5" t="s">
        <v>3</v>
      </c>
      <c r="C6" s="6" t="s">
        <v>4</v>
      </c>
      <c r="D6" s="6" t="s">
        <v>5</v>
      </c>
      <c r="E6" s="6" t="s">
        <v>6</v>
      </c>
      <c r="F6" s="6" t="s">
        <v>5</v>
      </c>
      <c r="H6" s="4"/>
      <c r="I6" s="4" t="s">
        <v>7</v>
      </c>
      <c r="J6" s="7" t="s">
        <v>8</v>
      </c>
      <c r="K6" s="4" t="s">
        <v>9</v>
      </c>
    </row>
    <row r="7" spans="1:11" x14ac:dyDescent="0.25">
      <c r="A7" s="8">
        <v>1</v>
      </c>
      <c r="B7" s="9" t="s">
        <v>7</v>
      </c>
      <c r="C7" s="10">
        <v>0.48099998474121103</v>
      </c>
      <c r="D7" s="11">
        <v>0.4187532957692533</v>
      </c>
      <c r="E7" s="11">
        <v>0.48099998474121103</v>
      </c>
      <c r="F7" s="11">
        <v>0.4187532957692533</v>
      </c>
      <c r="H7" s="12">
        <v>0</v>
      </c>
      <c r="I7" s="13">
        <v>0</v>
      </c>
      <c r="J7" s="13"/>
      <c r="K7" s="13"/>
    </row>
    <row r="8" spans="1:11" x14ac:dyDescent="0.25">
      <c r="A8" s="8">
        <v>3</v>
      </c>
      <c r="B8" s="14" t="s">
        <v>8</v>
      </c>
      <c r="C8" s="10">
        <v>0.37400001525878901</v>
      </c>
      <c r="D8" s="11">
        <v>1.4073307471339342</v>
      </c>
      <c r="E8" s="11">
        <v>0.85499999999999998</v>
      </c>
      <c r="F8" s="11">
        <v>1.4073307471339342</v>
      </c>
      <c r="H8" s="12">
        <v>0</v>
      </c>
      <c r="I8" s="15">
        <f>+$F$7</f>
        <v>0.4187532957692533</v>
      </c>
      <c r="J8" s="13"/>
      <c r="K8" s="13"/>
    </row>
    <row r="9" spans="1:11" x14ac:dyDescent="0.25">
      <c r="A9" s="8">
        <v>2</v>
      </c>
      <c r="B9" s="9" t="s">
        <v>9</v>
      </c>
      <c r="C9" s="10">
        <v>0.14499999999999999</v>
      </c>
      <c r="D9" s="11">
        <v>1.8775031049820905</v>
      </c>
      <c r="E9" s="11">
        <v>1</v>
      </c>
      <c r="F9" s="11">
        <v>1.8775031049820905</v>
      </c>
      <c r="H9" s="12">
        <f>AVERAGE(H8,H10)</f>
        <v>24.04999923706055</v>
      </c>
      <c r="I9" s="15">
        <f>+$F$7</f>
        <v>0.4187532957692533</v>
      </c>
      <c r="J9" s="13"/>
      <c r="K9" s="13"/>
    </row>
    <row r="10" spans="1:11" x14ac:dyDescent="0.25">
      <c r="B10" s="16"/>
      <c r="C10" s="17"/>
      <c r="D10" s="18"/>
      <c r="E10" s="19"/>
      <c r="F10" s="19"/>
      <c r="H10" s="12">
        <f>+$E$7*100</f>
        <v>48.099998474121101</v>
      </c>
      <c r="I10" s="15">
        <f>+$F$7</f>
        <v>0.4187532957692533</v>
      </c>
      <c r="J10" s="13">
        <v>0</v>
      </c>
      <c r="K10" s="20"/>
    </row>
    <row r="11" spans="1:11" x14ac:dyDescent="0.25">
      <c r="H11" s="12">
        <f>+$E$7*100</f>
        <v>48.099998474121101</v>
      </c>
      <c r="I11" s="13">
        <v>0</v>
      </c>
      <c r="J11" s="21">
        <f>+$F$8</f>
        <v>1.4073307471339342</v>
      </c>
      <c r="K11" s="20"/>
    </row>
    <row r="12" spans="1:11" x14ac:dyDescent="0.25">
      <c r="A12" s="25"/>
      <c r="B12" s="26"/>
      <c r="C12" s="27"/>
      <c r="H12" s="12">
        <f>AVERAGE(H11,H13)</f>
        <v>66.799999237060547</v>
      </c>
      <c r="I12" s="13"/>
      <c r="J12" s="21">
        <f>+$F$8</f>
        <v>1.4073307471339342</v>
      </c>
      <c r="K12" s="13"/>
    </row>
    <row r="13" spans="1:11" x14ac:dyDescent="0.25">
      <c r="H13" s="12">
        <f>+$E$8*100</f>
        <v>85.5</v>
      </c>
      <c r="I13" s="13"/>
      <c r="J13" s="21">
        <f>+$F$8</f>
        <v>1.4073307471339342</v>
      </c>
      <c r="K13" s="13">
        <v>0</v>
      </c>
    </row>
    <row r="14" spans="1:11" x14ac:dyDescent="0.25">
      <c r="H14" s="12">
        <f>+$E$8*100</f>
        <v>85.5</v>
      </c>
      <c r="I14" s="13"/>
      <c r="J14" s="13">
        <v>0</v>
      </c>
      <c r="K14" s="21">
        <f>+$F$9</f>
        <v>1.8775031049820905</v>
      </c>
    </row>
    <row r="15" spans="1:11" x14ac:dyDescent="0.25">
      <c r="H15" s="12">
        <f>AVERAGE(H14,H16)</f>
        <v>92.75</v>
      </c>
      <c r="I15" s="13"/>
      <c r="J15" s="13"/>
      <c r="K15" s="21">
        <f>+$F$9</f>
        <v>1.8775031049820905</v>
      </c>
    </row>
    <row r="16" spans="1:11" x14ac:dyDescent="0.25">
      <c r="H16" s="22">
        <f>+$E$9*100</f>
        <v>100</v>
      </c>
      <c r="I16" s="23"/>
      <c r="J16" s="23"/>
      <c r="K16" s="24">
        <f>+$F$9</f>
        <v>1.8775031049820905</v>
      </c>
    </row>
    <row r="17" spans="8:11" x14ac:dyDescent="0.25">
      <c r="H17" s="12">
        <f>+$E$9*100</f>
        <v>100</v>
      </c>
      <c r="I17" s="13"/>
      <c r="J17" s="13"/>
      <c r="K17"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A4" sqref="A4"/>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50"/>
      <c r="B5" s="36"/>
      <c r="C5" s="50"/>
      <c r="D5" s="50" t="s">
        <v>83</v>
      </c>
      <c r="E5" s="50"/>
      <c r="F5" s="50"/>
    </row>
    <row r="6" spans="1:16" ht="48" x14ac:dyDescent="0.25">
      <c r="A6" s="4" t="s">
        <v>2</v>
      </c>
      <c r="B6" s="5" t="s">
        <v>3</v>
      </c>
      <c r="C6" s="6" t="s">
        <v>70</v>
      </c>
      <c r="D6" s="6" t="s">
        <v>71</v>
      </c>
      <c r="E6" s="6" t="s">
        <v>72</v>
      </c>
      <c r="F6" s="6" t="s">
        <v>71</v>
      </c>
      <c r="H6" s="4"/>
      <c r="I6" s="4" t="s">
        <v>77</v>
      </c>
      <c r="J6" s="7" t="s">
        <v>7</v>
      </c>
      <c r="K6" s="4" t="s">
        <v>75</v>
      </c>
      <c r="L6" s="4" t="s">
        <v>74</v>
      </c>
      <c r="M6" s="7" t="s">
        <v>86</v>
      </c>
      <c r="N6" s="4" t="s">
        <v>76</v>
      </c>
      <c r="O6" s="7"/>
      <c r="P6" s="4"/>
    </row>
    <row r="7" spans="1:16" x14ac:dyDescent="0.25">
      <c r="A7" s="8">
        <v>4</v>
      </c>
      <c r="B7" s="51" t="s">
        <v>77</v>
      </c>
      <c r="C7" s="10">
        <f>(VLOOKUP($A7,'[3]GVA &amp; labour productivity'!$C$45:$O$51,13,FALSE)/100)</f>
        <v>7.452830188679245E-2</v>
      </c>
      <c r="D7" s="11">
        <f>VLOOKUP(A7,'[3]GVA &amp; labour productivity'!$C$58:$O$64,13,FALSE)</f>
        <v>0.34504953373500785</v>
      </c>
      <c r="E7" s="52">
        <f>+C7</f>
        <v>7.452830188679245E-2</v>
      </c>
      <c r="F7" s="53">
        <f>+D7</f>
        <v>0.34504953373500785</v>
      </c>
      <c r="G7" s="62"/>
      <c r="H7" s="12">
        <v>0</v>
      </c>
      <c r="I7" s="13">
        <v>0</v>
      </c>
      <c r="J7" s="13"/>
      <c r="K7" s="13"/>
      <c r="L7" s="13"/>
      <c r="M7" s="13"/>
      <c r="N7" s="13"/>
      <c r="O7" s="13"/>
      <c r="P7" s="13">
        <v>0</v>
      </c>
    </row>
    <row r="8" spans="1:16" x14ac:dyDescent="0.25">
      <c r="A8" s="8">
        <v>1</v>
      </c>
      <c r="B8" s="59" t="s">
        <v>7</v>
      </c>
      <c r="C8" s="10">
        <f>(VLOOKUP($A8,'[3]GVA &amp; labour productivity'!$C$45:$O$51,13,FALSE)/100)</f>
        <v>0.53899371069182389</v>
      </c>
      <c r="D8" s="11">
        <f>VLOOKUP(A8,'[3]GVA &amp; labour productivity'!$C$58:$O$64,13,FALSE)</f>
        <v>0.41351287791115776</v>
      </c>
      <c r="E8" s="52">
        <f t="shared" ref="E8:E13" si="0">+E7+C8</f>
        <v>0.61352201257861638</v>
      </c>
      <c r="F8" s="53">
        <f t="shared" ref="F8:F13" si="1">+D8</f>
        <v>0.41351287791115776</v>
      </c>
      <c r="G8" s="62"/>
      <c r="H8" s="12">
        <v>0</v>
      </c>
      <c r="I8" s="15">
        <f>+$F$7</f>
        <v>0.34504953373500785</v>
      </c>
      <c r="J8" s="13"/>
      <c r="K8" s="13"/>
      <c r="L8" s="13"/>
      <c r="M8" s="13"/>
      <c r="N8" s="13"/>
      <c r="O8" s="13"/>
      <c r="P8" s="13">
        <v>0</v>
      </c>
    </row>
    <row r="9" spans="1:16" x14ac:dyDescent="0.25">
      <c r="A9" s="8">
        <v>7</v>
      </c>
      <c r="B9" s="51" t="s">
        <v>75</v>
      </c>
      <c r="C9" s="10">
        <f>(VLOOKUP($A9,'[3]GVA &amp; labour productivity'!$C$45:$O$51,13,FALSE)/100)</f>
        <v>0.1688679245283019</v>
      </c>
      <c r="D9" s="11">
        <f>VLOOKUP(A9,'[3]GVA &amp; labour productivity'!$C$58:$O$64,13,FALSE)</f>
        <v>0.8647097370303678</v>
      </c>
      <c r="E9" s="52">
        <f t="shared" si="0"/>
        <v>0.78238993710691829</v>
      </c>
      <c r="F9" s="53">
        <f t="shared" si="1"/>
        <v>0.8647097370303678</v>
      </c>
      <c r="G9" s="62"/>
      <c r="H9" s="12">
        <f>AVERAGE(H8,H10)</f>
        <v>3.7264150943396226</v>
      </c>
      <c r="I9" s="15">
        <f>+$F$7</f>
        <v>0.34504953373500785</v>
      </c>
      <c r="J9" s="13"/>
      <c r="K9" s="13"/>
      <c r="L9" s="13"/>
      <c r="M9" s="13"/>
      <c r="N9" s="13"/>
      <c r="O9" s="13"/>
      <c r="P9" s="13">
        <v>0</v>
      </c>
    </row>
    <row r="10" spans="1:16" x14ac:dyDescent="0.25">
      <c r="A10" s="8">
        <v>5</v>
      </c>
      <c r="B10" s="51" t="s">
        <v>74</v>
      </c>
      <c r="C10" s="10">
        <f>(VLOOKUP($A10,'[3]GVA &amp; labour productivity'!$C$45:$O$51,13,FALSE)/100)</f>
        <v>0.10786163522012579</v>
      </c>
      <c r="D10" s="11">
        <f>VLOOKUP(A10,'[3]GVA &amp; labour productivity'!$C$58:$O$64,13,FALSE)</f>
        <v>2.1759219239367158</v>
      </c>
      <c r="E10" s="52">
        <f t="shared" si="0"/>
        <v>0.89025157232704411</v>
      </c>
      <c r="F10" s="53">
        <f t="shared" si="1"/>
        <v>2.1759219239367158</v>
      </c>
      <c r="G10" s="62"/>
      <c r="H10" s="12">
        <f>+$E$7*100</f>
        <v>7.4528301886792452</v>
      </c>
      <c r="I10" s="15">
        <f>+$F$7</f>
        <v>0.34504953373500785</v>
      </c>
      <c r="J10" s="13">
        <v>0</v>
      </c>
      <c r="K10" s="13"/>
      <c r="L10" s="13"/>
      <c r="M10" s="13"/>
      <c r="N10" s="13"/>
      <c r="O10" s="13"/>
      <c r="P10" s="13">
        <v>0</v>
      </c>
    </row>
    <row r="11" spans="1:16" x14ac:dyDescent="0.25">
      <c r="A11" s="8">
        <v>3</v>
      </c>
      <c r="B11" s="51" t="s">
        <v>86</v>
      </c>
      <c r="C11" s="10">
        <f>(VLOOKUP($A11,'[3]GVA &amp; labour productivity'!$C$45:$O$51,13,FALSE)/100)</f>
        <v>5.849056603773585E-2</v>
      </c>
      <c r="D11" s="11">
        <f>VLOOKUP(A11,'[3]GVA &amp; labour productivity'!$C$58:$O$64,13,FALSE)</f>
        <v>3.0162947682524499</v>
      </c>
      <c r="E11" s="52">
        <f t="shared" si="0"/>
        <v>0.94874213836477994</v>
      </c>
      <c r="F11" s="53">
        <f t="shared" si="1"/>
        <v>3.0162947682524499</v>
      </c>
      <c r="G11" s="62"/>
      <c r="H11" s="12">
        <f>+$E$7*100</f>
        <v>7.4528301886792452</v>
      </c>
      <c r="I11" s="13">
        <v>0</v>
      </c>
      <c r="J11" s="29">
        <f>+$F$8</f>
        <v>0.41351287791115776</v>
      </c>
      <c r="K11" s="13"/>
      <c r="L11" s="13"/>
      <c r="M11" s="13"/>
      <c r="N11" s="13"/>
      <c r="O11" s="13"/>
      <c r="P11" s="13">
        <v>0</v>
      </c>
    </row>
    <row r="12" spans="1:16" x14ac:dyDescent="0.25">
      <c r="A12" s="8">
        <v>6</v>
      </c>
      <c r="B12" s="51" t="s">
        <v>76</v>
      </c>
      <c r="C12" s="10">
        <f>(VLOOKUP($A12,'[3]GVA &amp; labour productivity'!$C$45:$O$51,13,FALSE)/100)</f>
        <v>5.1257861635220128E-2</v>
      </c>
      <c r="D12" s="11">
        <f>VLOOKUP(A12,'[3]GVA &amp; labour productivity'!$C$58:$O$64,13,FALSE)</f>
        <v>3.7898221605798916</v>
      </c>
      <c r="E12" s="52">
        <f t="shared" si="0"/>
        <v>1</v>
      </c>
      <c r="F12" s="53">
        <f t="shared" si="1"/>
        <v>3.7898221605798916</v>
      </c>
      <c r="G12" s="62"/>
      <c r="H12" s="12">
        <f>AVERAGE(H11,H13)</f>
        <v>34.40251572327044</v>
      </c>
      <c r="I12" s="13"/>
      <c r="J12" s="29">
        <f>+$F$8</f>
        <v>0.41351287791115776</v>
      </c>
      <c r="K12" s="13"/>
      <c r="L12" s="13"/>
      <c r="M12" s="13"/>
      <c r="N12" s="13"/>
      <c r="O12" s="13"/>
      <c r="P12" s="13">
        <v>0</v>
      </c>
    </row>
    <row r="13" spans="1:16" x14ac:dyDescent="0.25">
      <c r="A13" s="8">
        <v>2</v>
      </c>
      <c r="B13" s="51" t="s">
        <v>87</v>
      </c>
      <c r="C13" s="10"/>
      <c r="D13" s="11"/>
      <c r="E13" s="52">
        <f t="shared" si="0"/>
        <v>1</v>
      </c>
      <c r="F13" s="53">
        <f t="shared" si="1"/>
        <v>0</v>
      </c>
      <c r="G13" s="62"/>
      <c r="H13" s="12">
        <f>+$E$8*100</f>
        <v>61.352201257861637</v>
      </c>
      <c r="I13" s="13"/>
      <c r="J13" s="29">
        <f>+$F$8</f>
        <v>0.41351287791115776</v>
      </c>
      <c r="K13" s="13">
        <v>0</v>
      </c>
      <c r="L13" s="13"/>
      <c r="M13" s="13"/>
      <c r="N13" s="13"/>
      <c r="O13" s="13"/>
      <c r="P13" s="13">
        <v>0</v>
      </c>
    </row>
    <row r="14" spans="1:16" x14ac:dyDescent="0.25">
      <c r="A14" s="8"/>
      <c r="B14" s="9"/>
      <c r="C14" s="10">
        <f>SUM(C7:C13)</f>
        <v>1</v>
      </c>
      <c r="D14" s="11"/>
      <c r="E14" s="10"/>
      <c r="F14" s="11"/>
      <c r="H14" s="12">
        <f>+$E$8*100</f>
        <v>61.352201257861637</v>
      </c>
      <c r="I14" s="13"/>
      <c r="J14" s="13">
        <v>0</v>
      </c>
      <c r="K14" s="20">
        <f>+$F$9</f>
        <v>0.8647097370303678</v>
      </c>
      <c r="L14" s="13"/>
      <c r="M14" s="13"/>
      <c r="N14" s="13"/>
      <c r="O14" s="13"/>
      <c r="P14" s="13">
        <v>0</v>
      </c>
    </row>
    <row r="15" spans="1:16" x14ac:dyDescent="0.25">
      <c r="B15" s="16"/>
      <c r="C15" s="18"/>
      <c r="D15" s="18"/>
      <c r="E15" s="19"/>
      <c r="F15" s="19"/>
      <c r="H15" s="12">
        <f>AVERAGE(H14,H16)</f>
        <v>69.795597484276726</v>
      </c>
      <c r="I15" s="13"/>
      <c r="J15" s="13"/>
      <c r="K15" s="20">
        <f>+$F$9</f>
        <v>0.8647097370303678</v>
      </c>
      <c r="L15" s="13"/>
      <c r="M15" s="13"/>
      <c r="N15" s="13"/>
      <c r="O15" s="13"/>
      <c r="P15" s="13">
        <v>0</v>
      </c>
    </row>
    <row r="16" spans="1:16" x14ac:dyDescent="0.25">
      <c r="H16" s="12">
        <f>+$E$9*100</f>
        <v>78.23899371069183</v>
      </c>
      <c r="I16" s="13"/>
      <c r="J16" s="13"/>
      <c r="K16" s="20">
        <f>+$F$9</f>
        <v>0.8647097370303678</v>
      </c>
      <c r="L16" s="13">
        <v>0</v>
      </c>
      <c r="M16" s="13"/>
      <c r="N16" s="13"/>
      <c r="O16" s="13"/>
      <c r="P16" s="13">
        <v>0</v>
      </c>
    </row>
    <row r="17" spans="1:16" x14ac:dyDescent="0.25">
      <c r="A17" s="31"/>
      <c r="B17" s="26"/>
      <c r="H17" s="12">
        <f>+$E$9*100</f>
        <v>78.23899371069183</v>
      </c>
      <c r="I17" s="13"/>
      <c r="J17" s="13"/>
      <c r="K17" s="13">
        <v>0</v>
      </c>
      <c r="L17" s="21">
        <f>+$F$10</f>
        <v>2.1759219239367158</v>
      </c>
      <c r="M17" s="13"/>
      <c r="N17" s="13"/>
      <c r="O17" s="13"/>
      <c r="P17" s="13">
        <v>0</v>
      </c>
    </row>
    <row r="18" spans="1:16" x14ac:dyDescent="0.25">
      <c r="H18" s="12">
        <f>AVERAGE(H17,H19)</f>
        <v>83.63207547169813</v>
      </c>
      <c r="I18" s="13"/>
      <c r="J18" s="13"/>
      <c r="K18" s="13"/>
      <c r="L18" s="21">
        <f>+$F$10</f>
        <v>2.1759219239367158</v>
      </c>
      <c r="M18" s="13"/>
      <c r="N18" s="13"/>
      <c r="O18" s="13"/>
      <c r="P18" s="13">
        <v>0</v>
      </c>
    </row>
    <row r="19" spans="1:16" x14ac:dyDescent="0.25">
      <c r="H19" s="12">
        <f>+$E$10*100</f>
        <v>89.025157232704416</v>
      </c>
      <c r="I19" s="13"/>
      <c r="J19" s="13"/>
      <c r="K19" s="13"/>
      <c r="L19" s="21">
        <f>+$F$10</f>
        <v>2.1759219239367158</v>
      </c>
      <c r="M19" s="13">
        <v>0</v>
      </c>
      <c r="N19" s="13"/>
      <c r="O19" s="13"/>
      <c r="P19" s="13">
        <v>0</v>
      </c>
    </row>
    <row r="20" spans="1:16" x14ac:dyDescent="0.25">
      <c r="H20" s="12">
        <f>+$E$10*100</f>
        <v>89.025157232704416</v>
      </c>
      <c r="I20" s="13"/>
      <c r="J20" s="13"/>
      <c r="K20" s="13"/>
      <c r="L20" s="13">
        <v>0</v>
      </c>
      <c r="M20" s="21">
        <f>+$F$11</f>
        <v>3.0162947682524499</v>
      </c>
      <c r="N20" s="13"/>
      <c r="O20" s="13"/>
      <c r="P20" s="13">
        <v>0</v>
      </c>
    </row>
    <row r="21" spans="1:16" x14ac:dyDescent="0.25">
      <c r="H21" s="12">
        <f>AVERAGE(H20,H22)</f>
        <v>91.949685534591197</v>
      </c>
      <c r="I21" s="13"/>
      <c r="J21" s="13"/>
      <c r="K21" s="13"/>
      <c r="L21" s="13"/>
      <c r="M21" s="21">
        <f>+$F$11</f>
        <v>3.0162947682524499</v>
      </c>
      <c r="N21" s="13"/>
      <c r="O21" s="13"/>
      <c r="P21" s="13">
        <v>0</v>
      </c>
    </row>
    <row r="22" spans="1:16" x14ac:dyDescent="0.25">
      <c r="H22" s="12">
        <f>+$E$11*100</f>
        <v>94.874213836477992</v>
      </c>
      <c r="I22" s="13"/>
      <c r="J22" s="13"/>
      <c r="K22" s="13"/>
      <c r="L22" s="13"/>
      <c r="M22" s="21">
        <f>+$F$11</f>
        <v>3.0162947682524499</v>
      </c>
      <c r="N22" s="13">
        <v>0</v>
      </c>
      <c r="O22" s="13"/>
      <c r="P22" s="13">
        <v>0</v>
      </c>
    </row>
    <row r="23" spans="1:16" x14ac:dyDescent="0.25">
      <c r="H23" s="12">
        <f>+$E$11*100</f>
        <v>94.874213836477992</v>
      </c>
      <c r="I23" s="13"/>
      <c r="J23" s="13"/>
      <c r="K23" s="13"/>
      <c r="L23" s="13"/>
      <c r="M23" s="13">
        <v>0</v>
      </c>
      <c r="N23" s="21">
        <f>+$F$12</f>
        <v>3.7898221605798916</v>
      </c>
      <c r="O23" s="13"/>
      <c r="P23" s="13">
        <v>0</v>
      </c>
    </row>
    <row r="24" spans="1:16" x14ac:dyDescent="0.25">
      <c r="H24" s="12">
        <f>AVERAGE(H23,H25)</f>
        <v>97.437106918238996</v>
      </c>
      <c r="I24" s="13"/>
      <c r="J24" s="13"/>
      <c r="K24" s="13"/>
      <c r="L24" s="13"/>
      <c r="M24" s="13"/>
      <c r="N24" s="21">
        <f>+$F$12</f>
        <v>3.7898221605798916</v>
      </c>
      <c r="O24" s="13"/>
      <c r="P24" s="13">
        <v>0</v>
      </c>
    </row>
    <row r="25" spans="1:16" x14ac:dyDescent="0.25">
      <c r="H25" s="12">
        <f>+$E$12*100</f>
        <v>100</v>
      </c>
      <c r="I25" s="13"/>
      <c r="J25" s="13"/>
      <c r="K25" s="13"/>
      <c r="L25" s="13"/>
      <c r="M25" s="13"/>
      <c r="N25" s="21">
        <f>+$F$12</f>
        <v>3.7898221605798916</v>
      </c>
      <c r="O25" s="13">
        <v>0</v>
      </c>
      <c r="P25" s="13">
        <v>0</v>
      </c>
    </row>
    <row r="26" spans="1:16" x14ac:dyDescent="0.25">
      <c r="H26" s="12">
        <f>+$E$12*100</f>
        <v>100</v>
      </c>
      <c r="I26" s="13"/>
      <c r="J26" s="13"/>
      <c r="K26" s="13"/>
      <c r="L26" s="13"/>
      <c r="M26" s="13"/>
      <c r="N26" s="13">
        <v>0</v>
      </c>
      <c r="O26" s="21">
        <f>+$F$13</f>
        <v>0</v>
      </c>
      <c r="P26" s="13">
        <v>0</v>
      </c>
    </row>
    <row r="27" spans="1:16" x14ac:dyDescent="0.25">
      <c r="H27" s="12">
        <f>AVERAGE(H26,H28)</f>
        <v>100</v>
      </c>
      <c r="I27" s="13"/>
      <c r="J27" s="13"/>
      <c r="K27" s="13"/>
      <c r="L27" s="13"/>
      <c r="M27" s="13"/>
      <c r="N27" s="13"/>
      <c r="O27" s="21">
        <f>+$F$13</f>
        <v>0</v>
      </c>
      <c r="P27" s="13">
        <v>0</v>
      </c>
    </row>
    <row r="28" spans="1:16" x14ac:dyDescent="0.25">
      <c r="H28" s="12">
        <f>+$E$13*100</f>
        <v>100</v>
      </c>
      <c r="I28" s="13"/>
      <c r="J28" s="13"/>
      <c r="K28" s="13"/>
      <c r="L28" s="13"/>
      <c r="M28" s="13"/>
      <c r="N28" s="13"/>
      <c r="O28" s="21">
        <f>+$F$13</f>
        <v>0</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3"/>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3" spans="1:17" x14ac:dyDescent="0.25">
      <c r="A3" s="94"/>
    </row>
    <row r="4" spans="1:17" s="98" customFormat="1" ht="14.4" x14ac:dyDescent="0.3">
      <c r="A4" s="93" t="s">
        <v>68</v>
      </c>
      <c r="B4" s="95"/>
      <c r="C4" s="101"/>
      <c r="D4" s="101"/>
      <c r="E4" s="101"/>
      <c r="F4" s="63"/>
    </row>
    <row r="5" spans="1:17" x14ac:dyDescent="0.25">
      <c r="A5" s="38"/>
      <c r="B5" s="2"/>
      <c r="C5" s="38"/>
      <c r="D5" s="50" t="s">
        <v>83</v>
      </c>
      <c r="E5" s="38"/>
      <c r="F5" s="64"/>
    </row>
    <row r="6" spans="1:17" ht="48" x14ac:dyDescent="0.25">
      <c r="A6" s="4" t="s">
        <v>2</v>
      </c>
      <c r="B6" s="5" t="s">
        <v>3</v>
      </c>
      <c r="C6" s="6" t="s">
        <v>30</v>
      </c>
      <c r="D6" s="6" t="s">
        <v>31</v>
      </c>
      <c r="E6" s="6" t="s">
        <v>32</v>
      </c>
      <c r="F6" s="6" t="s">
        <v>31</v>
      </c>
      <c r="H6" s="4"/>
      <c r="I6" s="4" t="s">
        <v>35</v>
      </c>
      <c r="J6" s="7" t="s">
        <v>7</v>
      </c>
      <c r="K6" s="4" t="s">
        <v>38</v>
      </c>
      <c r="L6" s="4" t="s">
        <v>36</v>
      </c>
      <c r="M6" s="7" t="s">
        <v>33</v>
      </c>
      <c r="N6" s="4" t="s">
        <v>37</v>
      </c>
      <c r="O6" s="7" t="s">
        <v>34</v>
      </c>
      <c r="P6" s="7" t="s">
        <v>39</v>
      </c>
      <c r="Q6" s="4"/>
    </row>
    <row r="7" spans="1:17" x14ac:dyDescent="0.25">
      <c r="A7" s="8">
        <v>8</v>
      </c>
      <c r="B7" s="9" t="s">
        <v>35</v>
      </c>
      <c r="C7" s="28">
        <v>2.2078273790543158E-2</v>
      </c>
      <c r="D7" s="11">
        <v>0.30500242571867753</v>
      </c>
      <c r="E7" s="10">
        <v>2.2078273790543158E-2</v>
      </c>
      <c r="F7" s="11">
        <v>0.30500242571867753</v>
      </c>
      <c r="H7" s="12">
        <v>0</v>
      </c>
      <c r="I7" s="13">
        <v>0</v>
      </c>
      <c r="J7" s="13"/>
      <c r="K7" s="13"/>
      <c r="L7" s="13"/>
      <c r="M7" s="13"/>
      <c r="N7" s="13"/>
      <c r="O7" s="13"/>
      <c r="P7" s="13"/>
      <c r="Q7" s="13">
        <v>0</v>
      </c>
    </row>
    <row r="8" spans="1:17" x14ac:dyDescent="0.25">
      <c r="A8" s="8">
        <v>1</v>
      </c>
      <c r="B8" s="9" t="s">
        <v>7</v>
      </c>
      <c r="C8" s="28">
        <v>0.73420112558329553</v>
      </c>
      <c r="D8" s="11">
        <v>0.40685099694607069</v>
      </c>
      <c r="E8" s="10">
        <v>0.7562793993738387</v>
      </c>
      <c r="F8" s="11">
        <v>0.40685099694607069</v>
      </c>
      <c r="H8" s="12">
        <v>0</v>
      </c>
      <c r="I8" s="15">
        <f>+$F$7</f>
        <v>0.30500242571867753</v>
      </c>
      <c r="J8" s="13"/>
      <c r="K8" s="13"/>
      <c r="L8" s="13"/>
      <c r="M8" s="13"/>
      <c r="N8" s="13"/>
      <c r="O8" s="13"/>
      <c r="P8" s="13"/>
      <c r="Q8" s="13">
        <v>0</v>
      </c>
    </row>
    <row r="9" spans="1:17" x14ac:dyDescent="0.25">
      <c r="A9" s="8">
        <v>7</v>
      </c>
      <c r="B9" s="9" t="s">
        <v>38</v>
      </c>
      <c r="C9" s="28">
        <v>6.1980920912570604E-2</v>
      </c>
      <c r="D9" s="11">
        <v>2.0688930143559463</v>
      </c>
      <c r="E9" s="10">
        <v>0.81826032028640927</v>
      </c>
      <c r="F9" s="11">
        <v>2.0688930143559463</v>
      </c>
      <c r="H9" s="12">
        <f>AVERAGE(H8,H10)</f>
        <v>1.103913689527158</v>
      </c>
      <c r="I9" s="15">
        <f>+$F$7</f>
        <v>0.30500242571867753</v>
      </c>
      <c r="J9" s="13"/>
      <c r="K9" s="13"/>
      <c r="L9" s="13"/>
      <c r="M9" s="13"/>
      <c r="N9" s="13"/>
      <c r="O9" s="13"/>
      <c r="P9" s="13"/>
      <c r="Q9" s="13">
        <v>0</v>
      </c>
    </row>
    <row r="10" spans="1:17" x14ac:dyDescent="0.25">
      <c r="A10" s="8">
        <v>5</v>
      </c>
      <c r="B10" s="14" t="s">
        <v>36</v>
      </c>
      <c r="C10" s="28">
        <v>0.12005785515820219</v>
      </c>
      <c r="D10" s="11">
        <v>2.1240626025641425</v>
      </c>
      <c r="E10" s="10">
        <v>0.93831817544461149</v>
      </c>
      <c r="F10" s="11">
        <v>2.1240626025641425</v>
      </c>
      <c r="H10" s="12">
        <f>+$E$7*100</f>
        <v>2.2078273790543159</v>
      </c>
      <c r="I10" s="15">
        <f>+$F$7</f>
        <v>0.30500242571867753</v>
      </c>
      <c r="J10" s="13">
        <v>0</v>
      </c>
      <c r="K10" s="13"/>
      <c r="L10" s="13"/>
      <c r="M10" s="13"/>
      <c r="N10" s="13"/>
      <c r="O10" s="13"/>
      <c r="P10" s="13"/>
      <c r="Q10" s="13">
        <v>0</v>
      </c>
    </row>
    <row r="11" spans="1:17" x14ac:dyDescent="0.25">
      <c r="A11" s="8">
        <v>3</v>
      </c>
      <c r="B11" s="9" t="s">
        <v>33</v>
      </c>
      <c r="C11" s="28">
        <v>2.6619955308575159E-2</v>
      </c>
      <c r="D11" s="11">
        <v>3.8297176627719818</v>
      </c>
      <c r="E11" s="10">
        <v>0.96493813075318668</v>
      </c>
      <c r="F11" s="11">
        <v>3.8297176627719818</v>
      </c>
      <c r="H11" s="12">
        <f>+$E$7*100</f>
        <v>2.2078273790543159</v>
      </c>
      <c r="I11" s="13">
        <v>0</v>
      </c>
      <c r="J11" s="29">
        <f>+$F$8</f>
        <v>0.40685099694607069</v>
      </c>
      <c r="K11" s="13"/>
      <c r="L11" s="13"/>
      <c r="M11" s="13"/>
      <c r="N11" s="13"/>
      <c r="O11" s="13"/>
      <c r="P11" s="13"/>
      <c r="Q11" s="13">
        <v>0</v>
      </c>
    </row>
    <row r="12" spans="1:17" x14ac:dyDescent="0.25">
      <c r="A12" s="8">
        <v>4</v>
      </c>
      <c r="B12" s="14" t="s">
        <v>37</v>
      </c>
      <c r="C12" s="28">
        <v>3.0026763724398851E-2</v>
      </c>
      <c r="D12" s="11">
        <v>4.3097120828162012</v>
      </c>
      <c r="E12" s="10">
        <v>0.99496489447758552</v>
      </c>
      <c r="F12" s="11">
        <v>4.3097120828162012</v>
      </c>
      <c r="H12" s="12">
        <f>AVERAGE(H11,H13)</f>
        <v>38.917883658219097</v>
      </c>
      <c r="I12" s="13"/>
      <c r="J12" s="29">
        <f>+$F$8</f>
        <v>0.40685099694607069</v>
      </c>
      <c r="K12" s="13"/>
      <c r="L12" s="13"/>
      <c r="M12" s="13"/>
      <c r="N12" s="13"/>
      <c r="O12" s="13"/>
      <c r="P12" s="13"/>
      <c r="Q12" s="13">
        <v>0</v>
      </c>
    </row>
    <row r="13" spans="1:17" x14ac:dyDescent="0.25">
      <c r="A13" s="8">
        <v>2</v>
      </c>
      <c r="B13" s="9" t="s">
        <v>34</v>
      </c>
      <c r="C13" s="28">
        <v>3.0375643863519985E-3</v>
      </c>
      <c r="D13" s="11">
        <v>10.91988824342349</v>
      </c>
      <c r="E13" s="10">
        <v>0.99800245886393757</v>
      </c>
      <c r="F13" s="11">
        <v>10.91988824342349</v>
      </c>
      <c r="H13" s="12">
        <f>+$E$8*100</f>
        <v>75.627939937383871</v>
      </c>
      <c r="I13" s="13"/>
      <c r="J13" s="29">
        <f>+$F$8</f>
        <v>0.40685099694607069</v>
      </c>
      <c r="K13" s="13">
        <v>0</v>
      </c>
      <c r="L13" s="13"/>
      <c r="M13" s="13"/>
      <c r="N13" s="13"/>
      <c r="O13" s="13"/>
      <c r="P13" s="13"/>
      <c r="Q13" s="13">
        <v>0</v>
      </c>
    </row>
    <row r="14" spans="1:17" x14ac:dyDescent="0.25">
      <c r="A14" s="8">
        <v>6</v>
      </c>
      <c r="B14" s="9" t="s">
        <v>39</v>
      </c>
      <c r="C14" s="28">
        <v>1.9975411360625261E-3</v>
      </c>
      <c r="D14" s="11">
        <v>23.423715545327802</v>
      </c>
      <c r="E14" s="10">
        <v>1</v>
      </c>
      <c r="F14" s="11">
        <v>23.423715545327802</v>
      </c>
      <c r="H14" s="12">
        <f>+$E$8*100</f>
        <v>75.627939937383871</v>
      </c>
      <c r="I14" s="13"/>
      <c r="J14" s="13">
        <v>0</v>
      </c>
      <c r="K14" s="20">
        <f>+$F$9</f>
        <v>2.0688930143559463</v>
      </c>
      <c r="L14" s="13"/>
      <c r="M14" s="13"/>
      <c r="N14" s="13"/>
      <c r="O14" s="13"/>
      <c r="P14" s="13"/>
      <c r="Q14" s="13">
        <v>0</v>
      </c>
    </row>
    <row r="15" spans="1:17" x14ac:dyDescent="0.25">
      <c r="B15" s="16"/>
      <c r="C15" s="18"/>
      <c r="D15" s="18"/>
      <c r="E15" s="19"/>
      <c r="F15" s="19"/>
      <c r="H15" s="12">
        <f>AVERAGE(H14,H16)</f>
        <v>78.726985983012398</v>
      </c>
      <c r="I15" s="13"/>
      <c r="J15" s="13"/>
      <c r="K15" s="20">
        <f>+$F$9</f>
        <v>2.0688930143559463</v>
      </c>
      <c r="L15" s="13"/>
      <c r="M15" s="13"/>
      <c r="N15" s="13"/>
      <c r="O15" s="13"/>
      <c r="P15" s="13"/>
      <c r="Q15" s="13">
        <v>0</v>
      </c>
    </row>
    <row r="16" spans="1:17" x14ac:dyDescent="0.25">
      <c r="H16" s="12">
        <f>+$E$9*100</f>
        <v>81.826032028640924</v>
      </c>
      <c r="I16" s="13"/>
      <c r="J16" s="13"/>
      <c r="K16" s="20">
        <f>+$F$9</f>
        <v>2.0688930143559463</v>
      </c>
      <c r="L16" s="13">
        <v>0</v>
      </c>
      <c r="M16" s="13"/>
      <c r="N16" s="13"/>
      <c r="O16" s="13"/>
      <c r="P16" s="13"/>
      <c r="Q16" s="13">
        <v>0</v>
      </c>
    </row>
    <row r="17" spans="1:17" x14ac:dyDescent="0.25">
      <c r="A17" s="31"/>
      <c r="B17" s="26"/>
      <c r="H17" s="12">
        <f>+$E$9*100</f>
        <v>81.826032028640924</v>
      </c>
      <c r="I17" s="13"/>
      <c r="J17" s="13"/>
      <c r="K17" s="13">
        <v>0</v>
      </c>
      <c r="L17" s="21">
        <f>+$F$10</f>
        <v>2.1240626025641425</v>
      </c>
      <c r="M17" s="13"/>
      <c r="N17" s="13"/>
      <c r="O17" s="13"/>
      <c r="P17" s="13"/>
      <c r="Q17" s="13">
        <v>0</v>
      </c>
    </row>
    <row r="18" spans="1:17" x14ac:dyDescent="0.25">
      <c r="H18" s="12">
        <f>AVERAGE(H17,H19)</f>
        <v>87.828924786551028</v>
      </c>
      <c r="I18" s="13"/>
      <c r="J18" s="13"/>
      <c r="K18" s="13"/>
      <c r="L18" s="21">
        <f>+$F$10</f>
        <v>2.1240626025641425</v>
      </c>
      <c r="M18" s="13"/>
      <c r="N18" s="13"/>
      <c r="O18" s="13"/>
      <c r="P18" s="13"/>
      <c r="Q18" s="13">
        <v>0</v>
      </c>
    </row>
    <row r="19" spans="1:17" x14ac:dyDescent="0.25">
      <c r="H19" s="12">
        <f>+$E$10*100</f>
        <v>93.831817544461146</v>
      </c>
      <c r="I19" s="13"/>
      <c r="J19" s="13"/>
      <c r="K19" s="13"/>
      <c r="L19" s="21">
        <f>+$F$10</f>
        <v>2.1240626025641425</v>
      </c>
      <c r="M19" s="13">
        <v>0</v>
      </c>
      <c r="N19" s="13"/>
      <c r="O19" s="13"/>
      <c r="P19" s="13"/>
      <c r="Q19" s="13">
        <v>0</v>
      </c>
    </row>
    <row r="20" spans="1:17" x14ac:dyDescent="0.25">
      <c r="H20" s="12">
        <f>+$E$10*100</f>
        <v>93.831817544461146</v>
      </c>
      <c r="I20" s="13"/>
      <c r="J20" s="13"/>
      <c r="K20" s="13"/>
      <c r="L20" s="13">
        <v>0</v>
      </c>
      <c r="M20" s="21">
        <f>+$F$11</f>
        <v>3.8297176627719818</v>
      </c>
      <c r="N20" s="13"/>
      <c r="O20" s="13"/>
      <c r="P20" s="13"/>
      <c r="Q20" s="13">
        <v>0</v>
      </c>
    </row>
    <row r="21" spans="1:17" x14ac:dyDescent="0.25">
      <c r="H21" s="12">
        <f>AVERAGE(H20,H22)</f>
        <v>95.162815309889908</v>
      </c>
      <c r="I21" s="13"/>
      <c r="J21" s="13"/>
      <c r="K21" s="13"/>
      <c r="L21" s="13"/>
      <c r="M21" s="21">
        <f>+$F$11</f>
        <v>3.8297176627719818</v>
      </c>
      <c r="N21" s="13"/>
      <c r="O21" s="13"/>
      <c r="P21" s="13"/>
      <c r="Q21" s="13">
        <v>0</v>
      </c>
    </row>
    <row r="22" spans="1:17" x14ac:dyDescent="0.25">
      <c r="H22" s="12">
        <f>+$E$11*100</f>
        <v>96.49381307531867</v>
      </c>
      <c r="I22" s="13"/>
      <c r="J22" s="13"/>
      <c r="K22" s="13"/>
      <c r="L22" s="13"/>
      <c r="M22" s="21">
        <f>+$F$11</f>
        <v>3.8297176627719818</v>
      </c>
      <c r="N22" s="13">
        <v>0</v>
      </c>
      <c r="O22" s="13"/>
      <c r="P22" s="13"/>
      <c r="Q22" s="13">
        <v>0</v>
      </c>
    </row>
    <row r="23" spans="1:17" x14ac:dyDescent="0.25">
      <c r="H23" s="12">
        <f>+$E$11*100</f>
        <v>96.49381307531867</v>
      </c>
      <c r="I23" s="13"/>
      <c r="J23" s="13"/>
      <c r="K23" s="13"/>
      <c r="L23" s="13"/>
      <c r="M23" s="13">
        <v>0</v>
      </c>
      <c r="N23" s="21">
        <f>+$F$12</f>
        <v>4.3097120828162012</v>
      </c>
      <c r="O23" s="13"/>
      <c r="P23" s="13"/>
      <c r="Q23" s="13">
        <v>0</v>
      </c>
    </row>
    <row r="24" spans="1:17" x14ac:dyDescent="0.25">
      <c r="H24" s="12">
        <f>AVERAGE(H23,H25)</f>
        <v>97.995151261538609</v>
      </c>
      <c r="I24" s="13"/>
      <c r="J24" s="13"/>
      <c r="K24" s="13"/>
      <c r="L24" s="13"/>
      <c r="M24" s="13"/>
      <c r="N24" s="21">
        <f>+$F$12</f>
        <v>4.3097120828162012</v>
      </c>
      <c r="O24" s="13"/>
      <c r="P24" s="13"/>
      <c r="Q24" s="13">
        <v>0</v>
      </c>
    </row>
    <row r="25" spans="1:17" x14ac:dyDescent="0.25">
      <c r="H25" s="12">
        <f>+$E$12*100</f>
        <v>99.496489447758549</v>
      </c>
      <c r="I25" s="13"/>
      <c r="J25" s="13"/>
      <c r="K25" s="13"/>
      <c r="L25" s="13"/>
      <c r="M25" s="13"/>
      <c r="N25" s="21">
        <f>+$F$12</f>
        <v>4.3097120828162012</v>
      </c>
      <c r="O25" s="13">
        <v>0</v>
      </c>
      <c r="P25" s="13"/>
      <c r="Q25" s="13">
        <v>0</v>
      </c>
    </row>
    <row r="26" spans="1:17" x14ac:dyDescent="0.25">
      <c r="H26" s="12">
        <f>+$E$12*100</f>
        <v>99.496489447758549</v>
      </c>
      <c r="I26" s="13"/>
      <c r="J26" s="13"/>
      <c r="K26" s="13"/>
      <c r="L26" s="13"/>
      <c r="M26" s="13"/>
      <c r="N26" s="13">
        <v>0</v>
      </c>
      <c r="O26" s="21">
        <f>+$F$13</f>
        <v>10.91988824342349</v>
      </c>
      <c r="P26" s="13"/>
      <c r="Q26" s="13">
        <v>0</v>
      </c>
    </row>
    <row r="27" spans="1:17" x14ac:dyDescent="0.25">
      <c r="H27" s="12">
        <f>AVERAGE(H26,H28)</f>
        <v>99.648367667076144</v>
      </c>
      <c r="I27" s="13"/>
      <c r="J27" s="13"/>
      <c r="K27" s="13"/>
      <c r="L27" s="13"/>
      <c r="M27" s="13"/>
      <c r="N27" s="13"/>
      <c r="O27" s="21">
        <f>+$F$13</f>
        <v>10.91988824342349</v>
      </c>
      <c r="P27" s="13"/>
      <c r="Q27" s="13">
        <v>0</v>
      </c>
    </row>
    <row r="28" spans="1:17" x14ac:dyDescent="0.25">
      <c r="H28" s="12">
        <f>+$E$13*100</f>
        <v>99.800245886393753</v>
      </c>
      <c r="I28" s="13"/>
      <c r="J28" s="13"/>
      <c r="K28" s="13"/>
      <c r="L28" s="13"/>
      <c r="M28" s="13"/>
      <c r="N28" s="13"/>
      <c r="O28" s="21">
        <f>+$F$13</f>
        <v>10.91988824342349</v>
      </c>
      <c r="P28" s="13">
        <v>0</v>
      </c>
      <c r="Q28" s="13">
        <v>0</v>
      </c>
    </row>
    <row r="29" spans="1:17" x14ac:dyDescent="0.25">
      <c r="H29" s="12">
        <f>+$E$13*100</f>
        <v>99.800245886393753</v>
      </c>
      <c r="I29" s="13"/>
      <c r="J29" s="13"/>
      <c r="K29" s="13"/>
      <c r="L29" s="13"/>
      <c r="M29" s="13"/>
      <c r="N29" s="13"/>
      <c r="O29" s="13">
        <v>0</v>
      </c>
      <c r="P29" s="21">
        <f>+$F$14</f>
        <v>23.423715545327802</v>
      </c>
      <c r="Q29" s="13">
        <v>0</v>
      </c>
    </row>
    <row r="30" spans="1:17" x14ac:dyDescent="0.25">
      <c r="H30" s="12">
        <f>AVERAGE(H29,H31)</f>
        <v>99.900122943196877</v>
      </c>
      <c r="I30" s="13"/>
      <c r="J30" s="13"/>
      <c r="K30" s="13"/>
      <c r="L30" s="13"/>
      <c r="M30" s="13"/>
      <c r="N30" s="13"/>
      <c r="O30" s="13"/>
      <c r="P30" s="21">
        <f>+$F$14</f>
        <v>23.423715545327802</v>
      </c>
      <c r="Q30" s="13">
        <v>0</v>
      </c>
    </row>
    <row r="31" spans="1:17" x14ac:dyDescent="0.25">
      <c r="H31" s="12">
        <f>+$E$14*100</f>
        <v>100</v>
      </c>
      <c r="I31" s="13"/>
      <c r="J31" s="13"/>
      <c r="K31" s="13"/>
      <c r="L31" s="13"/>
      <c r="M31" s="13"/>
      <c r="N31" s="13"/>
      <c r="O31" s="13"/>
      <c r="P31" s="21">
        <f>+$F$14</f>
        <v>23.423715545327802</v>
      </c>
      <c r="Q31" s="13">
        <v>0</v>
      </c>
    </row>
    <row r="32" spans="1:17" x14ac:dyDescent="0.25">
      <c r="H32" s="12">
        <f>+$E$14*100</f>
        <v>100</v>
      </c>
      <c r="I32" s="13"/>
      <c r="J32" s="13"/>
      <c r="K32" s="13"/>
      <c r="L32" s="13"/>
      <c r="M32" s="13"/>
      <c r="N32" s="13"/>
      <c r="O32" s="13"/>
      <c r="P32" s="13">
        <v>0</v>
      </c>
      <c r="Q32" s="13">
        <v>0</v>
      </c>
    </row>
    <row r="53" spans="8:8" x14ac:dyDescent="0.25">
      <c r="H53" s="48" t="s">
        <v>59</v>
      </c>
    </row>
  </sheetData>
  <mergeCells count="1">
    <mergeCell ref="F4:F5"/>
  </mergeCells>
  <hyperlinks>
    <hyperlink ref="A4" location="CONTENTS!A7" display="CONTENTS!A7"/>
  </hyperlinks>
  <pageMargins left="0.7" right="0.7" top="0.75" bottom="0.75" header="0.3" footer="0.3"/>
  <pageSetup paperSize="9" orientation="portrait"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74</v>
      </c>
      <c r="K6" s="4" t="s">
        <v>33</v>
      </c>
      <c r="L6" s="4" t="s">
        <v>75</v>
      </c>
      <c r="M6" s="7" t="s">
        <v>76</v>
      </c>
      <c r="N6" s="4" t="s">
        <v>73</v>
      </c>
      <c r="O6" s="7" t="s">
        <v>77</v>
      </c>
      <c r="P6" s="4"/>
    </row>
    <row r="7" spans="1:16" x14ac:dyDescent="0.25">
      <c r="A7" s="8">
        <v>1</v>
      </c>
      <c r="B7" s="51" t="s">
        <v>7</v>
      </c>
      <c r="C7" s="10">
        <f>(VLOOKUP($A7,'[4]GVA &amp; labour productivity'!$C$50:$O$56,13,FALSE)/100)</f>
        <v>0.71296099366200183</v>
      </c>
      <c r="D7" s="11">
        <f>VLOOKUP(A7,'[4]GVA &amp; labour productivity'!$C$63:$O$69,13,FALSE)</f>
        <v>0.35536354298737183</v>
      </c>
      <c r="E7" s="52">
        <f>+C7</f>
        <v>0.71296099366200183</v>
      </c>
      <c r="F7" s="53">
        <f>+D7</f>
        <v>0.35536354298737183</v>
      </c>
      <c r="G7" s="62"/>
      <c r="H7" s="12">
        <v>0</v>
      </c>
      <c r="I7" s="13">
        <v>0</v>
      </c>
      <c r="J7" s="13"/>
      <c r="K7" s="13"/>
      <c r="L7" s="13"/>
      <c r="M7" s="13"/>
      <c r="N7" s="13"/>
      <c r="O7" s="13"/>
      <c r="P7" s="13">
        <v>0</v>
      </c>
    </row>
    <row r="8" spans="1:16" x14ac:dyDescent="0.25">
      <c r="A8" s="8">
        <v>5</v>
      </c>
      <c r="B8" s="51" t="s">
        <v>74</v>
      </c>
      <c r="C8" s="10">
        <f>(VLOOKUP($A8,'[4]GVA &amp; labour productivity'!$C$50:$O$56,13,FALSE)/100)</f>
        <v>0.12220851588753243</v>
      </c>
      <c r="D8" s="11">
        <f>VLOOKUP(A8,'[4]GVA &amp; labour productivity'!$C$63:$O$69,13,FALSE)</f>
        <v>0.99700640259863005</v>
      </c>
      <c r="E8" s="52">
        <f t="shared" ref="E8:E13" si="0">+E7+C8</f>
        <v>0.83516950954953428</v>
      </c>
      <c r="F8" s="53">
        <f t="shared" ref="F8:F13" si="1">+D8</f>
        <v>0.99700640259863005</v>
      </c>
      <c r="G8" s="62"/>
      <c r="H8" s="12">
        <v>0</v>
      </c>
      <c r="I8" s="15">
        <f>+$F$7</f>
        <v>0.35536354298737183</v>
      </c>
      <c r="J8" s="13"/>
      <c r="K8" s="13"/>
      <c r="L8" s="13"/>
      <c r="M8" s="13"/>
      <c r="N8" s="13"/>
      <c r="O8" s="13"/>
      <c r="P8" s="13">
        <v>0</v>
      </c>
    </row>
    <row r="9" spans="1:16" x14ac:dyDescent="0.25">
      <c r="A9" s="8">
        <v>3</v>
      </c>
      <c r="B9" s="51" t="s">
        <v>33</v>
      </c>
      <c r="C9" s="10">
        <f>(VLOOKUP($A9,'[4]GVA &amp; labour productivity'!$C$50:$O$56,13,FALSE)/100)</f>
        <v>3.2583265983240461E-2</v>
      </c>
      <c r="D9" s="11">
        <f>VLOOKUP(A9,'[4]GVA &amp; labour productivity'!$C$63:$O$69,13,FALSE)</f>
        <v>2.4846590100494717</v>
      </c>
      <c r="E9" s="52">
        <f t="shared" si="0"/>
        <v>0.86775277553277474</v>
      </c>
      <c r="F9" s="53">
        <f t="shared" si="1"/>
        <v>2.4846590100494717</v>
      </c>
      <c r="G9" s="62"/>
      <c r="H9" s="12">
        <f>AVERAGE(H8,H10)</f>
        <v>35.648049683100091</v>
      </c>
      <c r="I9" s="15">
        <f>+$F$7</f>
        <v>0.35536354298737183</v>
      </c>
      <c r="J9" s="13"/>
      <c r="K9" s="13"/>
      <c r="L9" s="13"/>
      <c r="M9" s="13"/>
      <c r="N9" s="13"/>
      <c r="O9" s="13"/>
      <c r="P9" s="13">
        <v>0</v>
      </c>
    </row>
    <row r="10" spans="1:16" x14ac:dyDescent="0.25">
      <c r="A10" s="8">
        <v>7</v>
      </c>
      <c r="B10" s="51" t="s">
        <v>75</v>
      </c>
      <c r="C10" s="10">
        <f>(VLOOKUP($A10,'[4]GVA &amp; labour productivity'!$C$50:$O$56,13,FALSE)/100)</f>
        <v>9.3964013781955846E-2</v>
      </c>
      <c r="D10" s="11">
        <f>VLOOKUP(A10,'[4]GVA &amp; labour productivity'!$C$63:$O$69,13,FALSE)</f>
        <v>3.0375661240673266</v>
      </c>
      <c r="E10" s="52">
        <f t="shared" si="0"/>
        <v>0.96171678931473059</v>
      </c>
      <c r="F10" s="53">
        <f t="shared" si="1"/>
        <v>3.0375661240673266</v>
      </c>
      <c r="G10" s="62"/>
      <c r="H10" s="12">
        <f>+$E$7*100</f>
        <v>71.296099366200181</v>
      </c>
      <c r="I10" s="15">
        <f>+$F$7</f>
        <v>0.35536354298737183</v>
      </c>
      <c r="J10" s="13">
        <v>0</v>
      </c>
      <c r="K10" s="13"/>
      <c r="L10" s="13"/>
      <c r="M10" s="13"/>
      <c r="N10" s="13"/>
      <c r="O10" s="13"/>
      <c r="P10" s="13">
        <v>0</v>
      </c>
    </row>
    <row r="11" spans="1:16" x14ac:dyDescent="0.25">
      <c r="A11" s="8">
        <v>6</v>
      </c>
      <c r="B11" s="54" t="s">
        <v>76</v>
      </c>
      <c r="C11" s="10">
        <f>(VLOOKUP($A11,'[4]GVA &amp; labour productivity'!$C$50:$O$56,13,FALSE)/100)</f>
        <v>1.6631928197711515E-2</v>
      </c>
      <c r="D11" s="11">
        <f>VLOOKUP(A11,'[4]GVA &amp; labour productivity'!$C$63:$O$69,13,FALSE)</f>
        <v>6.2894886338449272</v>
      </c>
      <c r="E11" s="52">
        <f t="shared" si="0"/>
        <v>0.97834871751244212</v>
      </c>
      <c r="F11" s="53">
        <f t="shared" si="1"/>
        <v>6.2894886338449272</v>
      </c>
      <c r="G11" s="62"/>
      <c r="H11" s="12">
        <f>+$E$7*100</f>
        <v>71.296099366200181</v>
      </c>
      <c r="I11" s="13">
        <v>0</v>
      </c>
      <c r="J11" s="29">
        <f>+$F$8</f>
        <v>0.99700640259863005</v>
      </c>
      <c r="K11" s="13"/>
      <c r="L11" s="13"/>
      <c r="M11" s="13"/>
      <c r="N11" s="13"/>
      <c r="O11" s="13"/>
      <c r="P11" s="13">
        <v>0</v>
      </c>
    </row>
    <row r="12" spans="1:16" x14ac:dyDescent="0.25">
      <c r="A12" s="8">
        <v>2</v>
      </c>
      <c r="B12" s="51" t="s">
        <v>73</v>
      </c>
      <c r="C12" s="10">
        <f>(VLOOKUP($A12,'[4]GVA &amp; labour productivity'!$C$50:$O$56,13,FALSE)/100)</f>
        <v>7.4864945340082523E-3</v>
      </c>
      <c r="D12" s="11">
        <f>VLOOKUP(A12,'[4]GVA &amp; labour productivity'!$C$63:$O$69,13,FALSE)</f>
        <v>6.3752549781679386</v>
      </c>
      <c r="E12" s="52">
        <f t="shared" si="0"/>
        <v>0.98583521204645042</v>
      </c>
      <c r="F12" s="53">
        <f t="shared" si="1"/>
        <v>6.3752549781679386</v>
      </c>
      <c r="G12" s="62"/>
      <c r="H12" s="12">
        <f>AVERAGE(H11,H13)</f>
        <v>77.406525160576805</v>
      </c>
      <c r="I12" s="13"/>
      <c r="J12" s="29">
        <f>+$F$8</f>
        <v>0.99700640259863005</v>
      </c>
      <c r="K12" s="13"/>
      <c r="L12" s="13"/>
      <c r="M12" s="13"/>
      <c r="N12" s="13"/>
      <c r="O12" s="13"/>
      <c r="P12" s="13">
        <v>0</v>
      </c>
    </row>
    <row r="13" spans="1:16" x14ac:dyDescent="0.25">
      <c r="A13" s="8">
        <v>4</v>
      </c>
      <c r="B13" s="51" t="s">
        <v>77</v>
      </c>
      <c r="C13" s="10">
        <f>(VLOOKUP($A13,'[4]GVA &amp; labour productivity'!$C$50:$O$56,13,FALSE)/100)</f>
        <v>1.4164787953549704E-2</v>
      </c>
      <c r="D13" s="11">
        <f>VLOOKUP(A13,'[4]GVA &amp; labour productivity'!$C$63:$O$69,13,FALSE)</f>
        <v>7.4891440227304766</v>
      </c>
      <c r="E13" s="52">
        <f t="shared" si="0"/>
        <v>1.0000000000000002</v>
      </c>
      <c r="F13" s="53">
        <f t="shared" si="1"/>
        <v>7.4891440227304766</v>
      </c>
      <c r="G13" s="62"/>
      <c r="H13" s="12">
        <f>+$E$8*100</f>
        <v>83.51695095495343</v>
      </c>
      <c r="I13" s="13"/>
      <c r="J13" s="29">
        <f>+$F$8</f>
        <v>0.99700640259863005</v>
      </c>
      <c r="K13" s="13">
        <v>0</v>
      </c>
      <c r="L13" s="13"/>
      <c r="M13" s="13"/>
      <c r="N13" s="13"/>
      <c r="O13" s="13"/>
      <c r="P13" s="13">
        <v>0</v>
      </c>
    </row>
    <row r="14" spans="1:16" x14ac:dyDescent="0.25">
      <c r="A14" s="8"/>
      <c r="B14" s="9"/>
      <c r="C14" s="10">
        <f>SUM(C7:C13)</f>
        <v>1.0000000000000002</v>
      </c>
      <c r="D14" s="11"/>
      <c r="E14" s="10"/>
      <c r="F14" s="11"/>
      <c r="H14" s="12">
        <f>+$E$8*100</f>
        <v>83.51695095495343</v>
      </c>
      <c r="I14" s="13"/>
      <c r="J14" s="13">
        <v>0</v>
      </c>
      <c r="K14" s="20">
        <f>+$F$9</f>
        <v>2.4846590100494717</v>
      </c>
      <c r="L14" s="13"/>
      <c r="M14" s="13"/>
      <c r="N14" s="13"/>
      <c r="O14" s="13"/>
      <c r="P14" s="13">
        <v>0</v>
      </c>
    </row>
    <row r="15" spans="1:16" x14ac:dyDescent="0.25">
      <c r="B15" s="16"/>
      <c r="C15" s="18"/>
      <c r="D15" s="18"/>
      <c r="E15" s="19"/>
      <c r="F15" s="19"/>
      <c r="H15" s="12">
        <f>AVERAGE(H14,H16)</f>
        <v>85.146114254115446</v>
      </c>
      <c r="I15" s="13"/>
      <c r="J15" s="13"/>
      <c r="K15" s="20">
        <f>+$F$9</f>
        <v>2.4846590100494717</v>
      </c>
      <c r="L15" s="13"/>
      <c r="M15" s="13"/>
      <c r="N15" s="13"/>
      <c r="O15" s="13"/>
      <c r="P15" s="13">
        <v>0</v>
      </c>
    </row>
    <row r="16" spans="1:16" x14ac:dyDescent="0.25">
      <c r="H16" s="12">
        <f>+$E$9*100</f>
        <v>86.775277553277476</v>
      </c>
      <c r="I16" s="13"/>
      <c r="J16" s="13"/>
      <c r="K16" s="20">
        <f>+$F$9</f>
        <v>2.4846590100494717</v>
      </c>
      <c r="L16" s="13">
        <v>0</v>
      </c>
      <c r="M16" s="13"/>
      <c r="N16" s="13"/>
      <c r="O16" s="13"/>
      <c r="P16" s="13">
        <v>0</v>
      </c>
    </row>
    <row r="17" spans="1:16" x14ac:dyDescent="0.25">
      <c r="A17" s="31"/>
      <c r="B17" s="26"/>
      <c r="H17" s="12">
        <f>+$E$9*100</f>
        <v>86.775277553277476</v>
      </c>
      <c r="I17" s="13"/>
      <c r="J17" s="13"/>
      <c r="K17" s="13">
        <v>0</v>
      </c>
      <c r="L17" s="21">
        <f>+$F$10</f>
        <v>3.0375661240673266</v>
      </c>
      <c r="M17" s="13"/>
      <c r="N17" s="13"/>
      <c r="O17" s="13"/>
      <c r="P17" s="13">
        <v>0</v>
      </c>
    </row>
    <row r="18" spans="1:16" x14ac:dyDescent="0.25">
      <c r="H18" s="12">
        <f>AVERAGE(H17,H19)</f>
        <v>91.473478242375265</v>
      </c>
      <c r="I18" s="13"/>
      <c r="J18" s="13"/>
      <c r="K18" s="13"/>
      <c r="L18" s="21">
        <f>+$F$10</f>
        <v>3.0375661240673266</v>
      </c>
      <c r="M18" s="13"/>
      <c r="N18" s="13"/>
      <c r="O18" s="13"/>
      <c r="P18" s="13">
        <v>0</v>
      </c>
    </row>
    <row r="19" spans="1:16" x14ac:dyDescent="0.25">
      <c r="H19" s="12">
        <f>+$E$10*100</f>
        <v>96.171678931473053</v>
      </c>
      <c r="I19" s="13"/>
      <c r="J19" s="13"/>
      <c r="K19" s="13"/>
      <c r="L19" s="21">
        <f>+$F$10</f>
        <v>3.0375661240673266</v>
      </c>
      <c r="M19" s="13">
        <v>0</v>
      </c>
      <c r="N19" s="13"/>
      <c r="O19" s="13"/>
      <c r="P19" s="13">
        <v>0</v>
      </c>
    </row>
    <row r="20" spans="1:16" x14ac:dyDescent="0.25">
      <c r="H20" s="12">
        <f>+$E$10*100</f>
        <v>96.171678931473053</v>
      </c>
      <c r="I20" s="13"/>
      <c r="J20" s="13"/>
      <c r="K20" s="13"/>
      <c r="L20" s="13">
        <v>0</v>
      </c>
      <c r="M20" s="21">
        <f>+$F$11</f>
        <v>6.2894886338449272</v>
      </c>
      <c r="N20" s="13"/>
      <c r="O20" s="13"/>
      <c r="P20" s="13">
        <v>0</v>
      </c>
    </row>
    <row r="21" spans="1:16" x14ac:dyDescent="0.25">
      <c r="H21" s="12">
        <f>AVERAGE(H20,H22)</f>
        <v>97.003275341358631</v>
      </c>
      <c r="I21" s="13"/>
      <c r="J21" s="13"/>
      <c r="K21" s="13"/>
      <c r="L21" s="13"/>
      <c r="M21" s="21">
        <f>+$F$11</f>
        <v>6.2894886338449272</v>
      </c>
      <c r="N21" s="13"/>
      <c r="O21" s="13"/>
      <c r="P21" s="13">
        <v>0</v>
      </c>
    </row>
    <row r="22" spans="1:16" x14ac:dyDescent="0.25">
      <c r="H22" s="12">
        <f>+$E$11*100</f>
        <v>97.834871751244208</v>
      </c>
      <c r="I22" s="13"/>
      <c r="J22" s="13"/>
      <c r="K22" s="13"/>
      <c r="L22" s="13"/>
      <c r="M22" s="21">
        <f>+$F$11</f>
        <v>6.2894886338449272</v>
      </c>
      <c r="N22" s="13">
        <v>0</v>
      </c>
      <c r="O22" s="13"/>
      <c r="P22" s="13">
        <v>0</v>
      </c>
    </row>
    <row r="23" spans="1:16" x14ac:dyDescent="0.25">
      <c r="H23" s="12">
        <f>+$E$11*100</f>
        <v>97.834871751244208</v>
      </c>
      <c r="I23" s="13"/>
      <c r="J23" s="13"/>
      <c r="K23" s="13"/>
      <c r="L23" s="13"/>
      <c r="M23" s="13">
        <v>0</v>
      </c>
      <c r="N23" s="21">
        <f>+$F$12</f>
        <v>6.3752549781679386</v>
      </c>
      <c r="O23" s="13"/>
      <c r="P23" s="13">
        <v>0</v>
      </c>
    </row>
    <row r="24" spans="1:16" x14ac:dyDescent="0.25">
      <c r="H24" s="12">
        <f>AVERAGE(H23,H25)</f>
        <v>98.20919647794463</v>
      </c>
      <c r="I24" s="13"/>
      <c r="J24" s="13"/>
      <c r="K24" s="13"/>
      <c r="L24" s="13"/>
      <c r="M24" s="13"/>
      <c r="N24" s="21">
        <f>+$F$12</f>
        <v>6.3752549781679386</v>
      </c>
      <c r="O24" s="13"/>
      <c r="P24" s="13">
        <v>0</v>
      </c>
    </row>
    <row r="25" spans="1:16" x14ac:dyDescent="0.25">
      <c r="H25" s="12">
        <f>+$E$12*100</f>
        <v>98.583521204645038</v>
      </c>
      <c r="I25" s="13"/>
      <c r="J25" s="13"/>
      <c r="K25" s="13"/>
      <c r="L25" s="13"/>
      <c r="M25" s="13"/>
      <c r="N25" s="21">
        <f>+$F$12</f>
        <v>6.3752549781679386</v>
      </c>
      <c r="O25" s="13">
        <v>0</v>
      </c>
      <c r="P25" s="13">
        <v>0</v>
      </c>
    </row>
    <row r="26" spans="1:16" x14ac:dyDescent="0.25">
      <c r="H26" s="12">
        <f>+$E$12*100</f>
        <v>98.583521204645038</v>
      </c>
      <c r="I26" s="13"/>
      <c r="J26" s="13"/>
      <c r="K26" s="13"/>
      <c r="L26" s="13"/>
      <c r="M26" s="13"/>
      <c r="N26" s="13">
        <v>0</v>
      </c>
      <c r="O26" s="21">
        <f>+$F$13</f>
        <v>7.4891440227304766</v>
      </c>
      <c r="P26" s="13">
        <v>0</v>
      </c>
    </row>
    <row r="27" spans="1:16" x14ac:dyDescent="0.25">
      <c r="H27" s="12">
        <f>AVERAGE(H26,H28)</f>
        <v>99.29176060232254</v>
      </c>
      <c r="I27" s="13"/>
      <c r="J27" s="13"/>
      <c r="K27" s="13"/>
      <c r="L27" s="13"/>
      <c r="M27" s="13"/>
      <c r="N27" s="13"/>
      <c r="O27" s="21">
        <f>+$F$13</f>
        <v>7.4891440227304766</v>
      </c>
      <c r="P27" s="13">
        <v>0</v>
      </c>
    </row>
    <row r="28" spans="1:16" x14ac:dyDescent="0.25">
      <c r="H28" s="12">
        <f>+$E$13*100</f>
        <v>100.00000000000003</v>
      </c>
      <c r="I28" s="13"/>
      <c r="J28" s="13"/>
      <c r="K28" s="13"/>
      <c r="L28" s="13"/>
      <c r="M28" s="13"/>
      <c r="N28" s="13"/>
      <c r="O28" s="21">
        <f>+$F$13</f>
        <v>7.4891440227304766</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60</v>
      </c>
    </row>
    <row r="2" spans="1:11" x14ac:dyDescent="0.25">
      <c r="A2" s="94" t="s">
        <v>117</v>
      </c>
    </row>
    <row r="3" spans="1:11" x14ac:dyDescent="0.25">
      <c r="A3" s="94" t="s">
        <v>118</v>
      </c>
    </row>
    <row r="4" spans="1:11" s="98" customFormat="1" ht="14.4" x14ac:dyDescent="0.3">
      <c r="A4" s="93" t="s">
        <v>68</v>
      </c>
      <c r="B4" s="100"/>
      <c r="C4" s="101"/>
      <c r="D4" s="101"/>
      <c r="E4" s="101"/>
      <c r="F4" s="63"/>
    </row>
    <row r="5" spans="1:11" x14ac:dyDescent="0.25">
      <c r="A5" s="38"/>
      <c r="B5" s="2"/>
      <c r="C5" s="38"/>
      <c r="D5" s="50" t="s">
        <v>83</v>
      </c>
      <c r="E5" s="38"/>
      <c r="F5" s="64"/>
    </row>
    <row r="6" spans="1:11" s="36" customFormat="1" ht="36" x14ac:dyDescent="0.25">
      <c r="A6" s="4" t="s">
        <v>2</v>
      </c>
      <c r="B6" s="5" t="s">
        <v>3</v>
      </c>
      <c r="C6" s="6" t="s">
        <v>61</v>
      </c>
      <c r="D6" s="6" t="s">
        <v>62</v>
      </c>
      <c r="E6" s="6" t="s">
        <v>6</v>
      </c>
      <c r="F6" s="6" t="s">
        <v>62</v>
      </c>
      <c r="H6" s="4"/>
      <c r="I6" s="7" t="s">
        <v>7</v>
      </c>
      <c r="J6" s="7" t="s">
        <v>8</v>
      </c>
      <c r="K6" s="4" t="s">
        <v>9</v>
      </c>
    </row>
    <row r="7" spans="1:11" x14ac:dyDescent="0.25">
      <c r="A7" s="8">
        <v>1</v>
      </c>
      <c r="B7" s="9" t="s">
        <v>7</v>
      </c>
      <c r="C7" s="10">
        <v>0.65599998474120991</v>
      </c>
      <c r="D7" s="28">
        <v>0.32223203782006959</v>
      </c>
      <c r="E7" s="11">
        <v>0.65599998474120991</v>
      </c>
      <c r="F7" s="37">
        <v>0.32223203782006959</v>
      </c>
      <c r="H7" s="12">
        <v>0</v>
      </c>
      <c r="I7" s="13">
        <v>0</v>
      </c>
      <c r="J7" s="13"/>
      <c r="K7" s="13"/>
    </row>
    <row r="8" spans="1:11" x14ac:dyDescent="0.25">
      <c r="A8" s="8">
        <v>3</v>
      </c>
      <c r="B8" s="14" t="s">
        <v>8</v>
      </c>
      <c r="C8" s="10">
        <v>0.28399999618530297</v>
      </c>
      <c r="D8" s="28">
        <v>1.8136307701863106</v>
      </c>
      <c r="E8" s="11">
        <v>0.93999998092651293</v>
      </c>
      <c r="F8" s="37">
        <v>1.8136307701863106</v>
      </c>
      <c r="H8" s="12">
        <v>0</v>
      </c>
      <c r="I8" s="15">
        <f>+$F$7</f>
        <v>0.32223203782006959</v>
      </c>
      <c r="J8" s="13"/>
      <c r="K8" s="13"/>
    </row>
    <row r="9" spans="1:11" x14ac:dyDescent="0.25">
      <c r="A9" s="8">
        <v>2</v>
      </c>
      <c r="B9" s="9" t="s">
        <v>9</v>
      </c>
      <c r="C9" s="10">
        <v>0.06</v>
      </c>
      <c r="D9" s="28">
        <v>4.5590776048740844</v>
      </c>
      <c r="E9" s="11">
        <v>0.99999998092651299</v>
      </c>
      <c r="F9" s="37">
        <v>4.5590776048740844</v>
      </c>
      <c r="H9" s="12">
        <f>AVERAGE(H8,H10)</f>
        <v>32.799999237060497</v>
      </c>
      <c r="I9" s="15">
        <f>+$F$7</f>
        <v>0.32223203782006959</v>
      </c>
      <c r="J9" s="13"/>
      <c r="K9" s="13"/>
    </row>
    <row r="10" spans="1:11" x14ac:dyDescent="0.25">
      <c r="B10" s="16"/>
      <c r="C10" s="17"/>
      <c r="D10" s="17"/>
      <c r="E10" s="19"/>
      <c r="F10" s="19"/>
      <c r="H10" s="12">
        <f>+$E$7*100</f>
        <v>65.599998474120994</v>
      </c>
      <c r="I10" s="15">
        <f>+$F$7</f>
        <v>0.32223203782006959</v>
      </c>
      <c r="J10" s="13">
        <v>0</v>
      </c>
      <c r="K10" s="20"/>
    </row>
    <row r="11" spans="1:11" x14ac:dyDescent="0.25">
      <c r="H11" s="12">
        <f>+$E$7*100</f>
        <v>65.599998474120994</v>
      </c>
      <c r="I11" s="13">
        <v>0</v>
      </c>
      <c r="J11" s="21">
        <f>+$F$8</f>
        <v>1.8136307701863106</v>
      </c>
      <c r="K11" s="20"/>
    </row>
    <row r="12" spans="1:11" x14ac:dyDescent="0.25">
      <c r="A12" s="25"/>
      <c r="B12" s="26"/>
      <c r="H12" s="12">
        <f>AVERAGE(H11,H13)</f>
        <v>79.799998283386145</v>
      </c>
      <c r="I12" s="13"/>
      <c r="J12" s="21">
        <f>+$F$8</f>
        <v>1.8136307701863106</v>
      </c>
      <c r="K12" s="13"/>
    </row>
    <row r="13" spans="1:11" x14ac:dyDescent="0.25">
      <c r="H13" s="12">
        <f>+$E$8*100</f>
        <v>93.999998092651296</v>
      </c>
      <c r="I13" s="13"/>
      <c r="J13" s="21">
        <f>+$F$8</f>
        <v>1.8136307701863106</v>
      </c>
      <c r="K13" s="13">
        <v>0</v>
      </c>
    </row>
    <row r="14" spans="1:11" x14ac:dyDescent="0.25">
      <c r="H14" s="12">
        <f>+$E$8*100</f>
        <v>93.999998092651296</v>
      </c>
      <c r="I14" s="13"/>
      <c r="J14" s="13">
        <v>0</v>
      </c>
      <c r="K14" s="21">
        <f>+$F$9</f>
        <v>4.5590776048740844</v>
      </c>
    </row>
    <row r="15" spans="1:11" x14ac:dyDescent="0.25">
      <c r="H15" s="12">
        <f>AVERAGE(H14,H16)</f>
        <v>96.999998092651296</v>
      </c>
      <c r="I15" s="13"/>
      <c r="J15" s="13"/>
      <c r="K15" s="21">
        <f>+$F$9</f>
        <v>4.5590776048740844</v>
      </c>
    </row>
    <row r="16" spans="1:11" x14ac:dyDescent="0.25">
      <c r="H16" s="22">
        <f>+$E$9*100</f>
        <v>99.999998092651296</v>
      </c>
      <c r="I16" s="23"/>
      <c r="J16" s="23"/>
      <c r="K16" s="24">
        <f>+$F$9</f>
        <v>4.5590776048740844</v>
      </c>
    </row>
    <row r="17" spans="8:11" x14ac:dyDescent="0.25">
      <c r="H17" s="12">
        <f>+$E$9*100</f>
        <v>99.999998092651296</v>
      </c>
      <c r="I17" s="13"/>
      <c r="J17" s="13"/>
      <c r="K17" s="13">
        <v>0</v>
      </c>
    </row>
  </sheetData>
  <mergeCells count="1">
    <mergeCell ref="F4:F5"/>
  </mergeCells>
  <hyperlinks>
    <hyperlink ref="A4" location="CONTENTS!A7" display="CONTENTS!A7"/>
  </hyperlinks>
  <pageMargins left="0.7" right="0.7" top="0.75" bottom="0.75" header="0.3" footer="0.3"/>
  <pageSetup paperSize="9" orientation="portrait"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74</v>
      </c>
      <c r="K6" s="4" t="s">
        <v>33</v>
      </c>
      <c r="L6" s="4" t="s">
        <v>75</v>
      </c>
      <c r="M6" s="7" t="s">
        <v>77</v>
      </c>
      <c r="N6" s="4" t="s">
        <v>76</v>
      </c>
      <c r="O6" s="7" t="s">
        <v>73</v>
      </c>
      <c r="P6" s="4"/>
    </row>
    <row r="7" spans="1:16" x14ac:dyDescent="0.25">
      <c r="A7" s="8">
        <v>1</v>
      </c>
      <c r="B7" s="51" t="s">
        <v>7</v>
      </c>
      <c r="C7" s="10">
        <f>(VLOOKUP($A7,'[5]GVA &amp; labour productivity'!$C$47:$O$53,13,FALSE)/100)</f>
        <v>0.60240044401276538</v>
      </c>
      <c r="D7" s="11">
        <f>VLOOKUP(A7,'[5]GVA &amp; labour productivity'!$C$60:$O$66,13,FALSE)</f>
        <v>0.36366336337990623</v>
      </c>
      <c r="E7" s="52">
        <f>+C7</f>
        <v>0.60240044401276538</v>
      </c>
      <c r="F7" s="53">
        <f>+D7</f>
        <v>0.36366336337990623</v>
      </c>
      <c r="G7" s="62"/>
      <c r="H7" s="12">
        <v>0</v>
      </c>
      <c r="I7" s="13">
        <v>0</v>
      </c>
      <c r="J7" s="13"/>
      <c r="K7" s="13"/>
      <c r="L7" s="13"/>
      <c r="M7" s="13"/>
      <c r="N7" s="13"/>
      <c r="O7" s="13"/>
      <c r="P7" s="13">
        <v>0</v>
      </c>
    </row>
    <row r="8" spans="1:16" x14ac:dyDescent="0.25">
      <c r="A8" s="8">
        <v>5</v>
      </c>
      <c r="B8" s="51" t="s">
        <v>74</v>
      </c>
      <c r="C8" s="10">
        <f>(VLOOKUP($A8,'[5]GVA &amp; labour productivity'!$C$47:$O$53,13,FALSE)/100)</f>
        <v>0.11301512418482032</v>
      </c>
      <c r="D8" s="11">
        <f>VLOOKUP(A8,'[5]GVA &amp; labour productivity'!$C$60:$O$66,13,FALSE)</f>
        <v>1.2973011968465462</v>
      </c>
      <c r="E8" s="52">
        <f t="shared" ref="E8:E13" si="0">+E7+C8</f>
        <v>0.71541556819758567</v>
      </c>
      <c r="F8" s="53">
        <f t="shared" ref="F8:F13" si="1">+D8</f>
        <v>1.2973011968465462</v>
      </c>
      <c r="G8" s="62"/>
      <c r="H8" s="12">
        <v>0</v>
      </c>
      <c r="I8" s="15">
        <f>+$F$7</f>
        <v>0.36366336337990623</v>
      </c>
      <c r="J8" s="13"/>
      <c r="K8" s="13"/>
      <c r="L8" s="13"/>
      <c r="M8" s="13"/>
      <c r="N8" s="13"/>
      <c r="O8" s="13"/>
      <c r="P8" s="13">
        <v>0</v>
      </c>
    </row>
    <row r="9" spans="1:16" x14ac:dyDescent="0.25">
      <c r="A9" s="8">
        <v>3</v>
      </c>
      <c r="B9" s="51" t="s">
        <v>33</v>
      </c>
      <c r="C9" s="10">
        <f>(VLOOKUP($A9,'[5]GVA &amp; labour productivity'!$C$47:$O$53,13,FALSE)/100)</f>
        <v>5.6542250589704454E-2</v>
      </c>
      <c r="D9" s="11">
        <f>VLOOKUP(A9,'[5]GVA &amp; labour productivity'!$C$60:$O$66,13,FALSE)</f>
        <v>1.4304165704777951</v>
      </c>
      <c r="E9" s="52">
        <f t="shared" si="0"/>
        <v>0.77195781878729008</v>
      </c>
      <c r="F9" s="53">
        <f t="shared" si="1"/>
        <v>1.4304165704777951</v>
      </c>
      <c r="G9" s="62"/>
      <c r="H9" s="12">
        <f>AVERAGE(H8,H10)</f>
        <v>30.120022200638267</v>
      </c>
      <c r="I9" s="15">
        <f>+$F$7</f>
        <v>0.36366336337990623</v>
      </c>
      <c r="J9" s="13"/>
      <c r="K9" s="13"/>
      <c r="L9" s="13"/>
      <c r="M9" s="13"/>
      <c r="N9" s="13"/>
      <c r="O9" s="13"/>
      <c r="P9" s="13">
        <v>0</v>
      </c>
    </row>
    <row r="10" spans="1:16" x14ac:dyDescent="0.25">
      <c r="A10" s="8">
        <v>7</v>
      </c>
      <c r="B10" s="51" t="s">
        <v>75</v>
      </c>
      <c r="C10" s="10">
        <f>(VLOOKUP($A10,'[5]GVA &amp; labour productivity'!$C$47:$O$53,13,FALSE)/100)</f>
        <v>0.17961703898987097</v>
      </c>
      <c r="D10" s="11">
        <f>VLOOKUP(A10,'[5]GVA &amp; labour productivity'!$C$60:$O$66,13,FALSE)</f>
        <v>1.5828968380081816</v>
      </c>
      <c r="E10" s="52">
        <f t="shared" si="0"/>
        <v>0.951574857777161</v>
      </c>
      <c r="F10" s="53">
        <f t="shared" si="1"/>
        <v>1.5828968380081816</v>
      </c>
      <c r="G10" s="62"/>
      <c r="H10" s="12">
        <f>+$E$7*100</f>
        <v>60.240044401276535</v>
      </c>
      <c r="I10" s="15">
        <f>+$F$7</f>
        <v>0.36366336337990623</v>
      </c>
      <c r="J10" s="13">
        <v>0</v>
      </c>
      <c r="K10" s="13"/>
      <c r="L10" s="13"/>
      <c r="M10" s="13"/>
      <c r="N10" s="13"/>
      <c r="O10" s="13"/>
      <c r="P10" s="13">
        <v>0</v>
      </c>
    </row>
    <row r="11" spans="1:16" x14ac:dyDescent="0.25">
      <c r="A11" s="8">
        <v>4</v>
      </c>
      <c r="B11" s="51" t="s">
        <v>77</v>
      </c>
      <c r="C11" s="10">
        <f>(VLOOKUP($A11,'[5]GVA &amp; labour productivity'!$C$47:$O$53,13,FALSE)/100)</f>
        <v>1.8246149576800333E-2</v>
      </c>
      <c r="D11" s="11">
        <f>VLOOKUP(A11,'[5]GVA &amp; labour productivity'!$C$60:$O$66,13,FALSE)</f>
        <v>4.3343429719035536</v>
      </c>
      <c r="E11" s="52">
        <f t="shared" si="0"/>
        <v>0.96982100735396137</v>
      </c>
      <c r="F11" s="53">
        <f t="shared" si="1"/>
        <v>4.3343429719035536</v>
      </c>
      <c r="G11" s="62"/>
      <c r="H11" s="12">
        <f>+$E$7*100</f>
        <v>60.240044401276535</v>
      </c>
      <c r="I11" s="13">
        <v>0</v>
      </c>
      <c r="J11" s="29">
        <f>+$F$8</f>
        <v>1.2973011968465462</v>
      </c>
      <c r="K11" s="13"/>
      <c r="L11" s="13"/>
      <c r="M11" s="13"/>
      <c r="N11" s="13"/>
      <c r="O11" s="13"/>
      <c r="P11" s="13">
        <v>0</v>
      </c>
    </row>
    <row r="12" spans="1:16" x14ac:dyDescent="0.25">
      <c r="A12" s="8">
        <v>6</v>
      </c>
      <c r="B12" s="54" t="s">
        <v>76</v>
      </c>
      <c r="C12" s="10">
        <f>(VLOOKUP($A12,'[5]GVA &amp; labour productivity'!$C$47:$O$53,13,FALSE)/100)</f>
        <v>2.6293880949077288E-2</v>
      </c>
      <c r="D12" s="11">
        <f>VLOOKUP(A12,'[5]GVA &amp; labour productivity'!$C$60:$O$66,13,FALSE)</f>
        <v>5.7030957585632098</v>
      </c>
      <c r="E12" s="52">
        <f t="shared" si="0"/>
        <v>0.99611488830303863</v>
      </c>
      <c r="F12" s="53">
        <f t="shared" si="1"/>
        <v>5.7030957585632098</v>
      </c>
      <c r="G12" s="62"/>
      <c r="H12" s="12">
        <f>AVERAGE(H11,H13)</f>
        <v>65.890800610517545</v>
      </c>
      <c r="I12" s="13"/>
      <c r="J12" s="29">
        <f>+$F$8</f>
        <v>1.2973011968465462</v>
      </c>
      <c r="K12" s="13"/>
      <c r="L12" s="13"/>
      <c r="M12" s="13"/>
      <c r="N12" s="13"/>
      <c r="O12" s="13"/>
      <c r="P12" s="13">
        <v>0</v>
      </c>
    </row>
    <row r="13" spans="1:16" x14ac:dyDescent="0.25">
      <c r="A13" s="8">
        <v>2</v>
      </c>
      <c r="B13" s="51" t="s">
        <v>73</v>
      </c>
      <c r="C13" s="10">
        <f>(VLOOKUP($A13,'[5]GVA &amp; labour productivity'!$C$47:$O$53,13,FALSE)/100)</f>
        <v>3.8851116969612883E-3</v>
      </c>
      <c r="D13" s="11">
        <f>VLOOKUP(A13,'[5]GVA &amp; labour productivity'!$C$60:$O$66,13,FALSE)</f>
        <v>10.315936668938786</v>
      </c>
      <c r="E13" s="52">
        <f t="shared" si="0"/>
        <v>0.99999999999999989</v>
      </c>
      <c r="F13" s="53">
        <f t="shared" si="1"/>
        <v>10.315936668938786</v>
      </c>
      <c r="G13" s="62"/>
      <c r="H13" s="12">
        <f>+$E$8*100</f>
        <v>71.541556819758569</v>
      </c>
      <c r="I13" s="13"/>
      <c r="J13" s="29">
        <f>+$F$8</f>
        <v>1.2973011968465462</v>
      </c>
      <c r="K13" s="13">
        <v>0</v>
      </c>
      <c r="L13" s="13"/>
      <c r="M13" s="13"/>
      <c r="N13" s="13"/>
      <c r="O13" s="13"/>
      <c r="P13" s="13">
        <v>0</v>
      </c>
    </row>
    <row r="14" spans="1:16" x14ac:dyDescent="0.25">
      <c r="A14" s="8"/>
      <c r="B14" s="9"/>
      <c r="C14" s="10">
        <f>SUM(C7:C13)</f>
        <v>0.99999999999999989</v>
      </c>
      <c r="D14" s="11"/>
      <c r="E14" s="10"/>
      <c r="F14" s="11"/>
      <c r="H14" s="12">
        <f>+$E$8*100</f>
        <v>71.541556819758569</v>
      </c>
      <c r="I14" s="13"/>
      <c r="J14" s="13">
        <v>0</v>
      </c>
      <c r="K14" s="20">
        <f>+$F$9</f>
        <v>1.4304165704777951</v>
      </c>
      <c r="L14" s="13"/>
      <c r="M14" s="13"/>
      <c r="N14" s="13"/>
      <c r="O14" s="13"/>
      <c r="P14" s="13">
        <v>0</v>
      </c>
    </row>
    <row r="15" spans="1:16" x14ac:dyDescent="0.25">
      <c r="B15" s="16"/>
      <c r="C15" s="18"/>
      <c r="D15" s="18"/>
      <c r="E15" s="19"/>
      <c r="F15" s="19"/>
      <c r="H15" s="12">
        <f>AVERAGE(H14,H16)</f>
        <v>74.368669349243788</v>
      </c>
      <c r="I15" s="13"/>
      <c r="J15" s="13"/>
      <c r="K15" s="20">
        <f>+$F$9</f>
        <v>1.4304165704777951</v>
      </c>
      <c r="L15" s="13"/>
      <c r="M15" s="13"/>
      <c r="N15" s="13"/>
      <c r="O15" s="13"/>
      <c r="P15" s="13">
        <v>0</v>
      </c>
    </row>
    <row r="16" spans="1:16" x14ac:dyDescent="0.25">
      <c r="H16" s="12">
        <f>+$E$9*100</f>
        <v>77.195781878729008</v>
      </c>
      <c r="I16" s="13"/>
      <c r="J16" s="13"/>
      <c r="K16" s="20">
        <f>+$F$9</f>
        <v>1.4304165704777951</v>
      </c>
      <c r="L16" s="13">
        <v>0</v>
      </c>
      <c r="M16" s="13"/>
      <c r="N16" s="13"/>
      <c r="O16" s="13"/>
      <c r="P16" s="13">
        <v>0</v>
      </c>
    </row>
    <row r="17" spans="1:16" x14ac:dyDescent="0.25">
      <c r="A17" s="31"/>
      <c r="B17" s="26"/>
      <c r="H17" s="12">
        <f>+$E$9*100</f>
        <v>77.195781878729008</v>
      </c>
      <c r="I17" s="13"/>
      <c r="J17" s="13"/>
      <c r="K17" s="13">
        <v>0</v>
      </c>
      <c r="L17" s="21">
        <f>+$F$10</f>
        <v>1.5828968380081816</v>
      </c>
      <c r="M17" s="13"/>
      <c r="N17" s="13"/>
      <c r="O17" s="13"/>
      <c r="P17" s="13">
        <v>0</v>
      </c>
    </row>
    <row r="18" spans="1:16" x14ac:dyDescent="0.25">
      <c r="H18" s="12">
        <f>AVERAGE(H17,H19)</f>
        <v>86.176633828222549</v>
      </c>
      <c r="I18" s="13"/>
      <c r="J18" s="13"/>
      <c r="K18" s="13"/>
      <c r="L18" s="21">
        <f>+$F$10</f>
        <v>1.5828968380081816</v>
      </c>
      <c r="M18" s="13"/>
      <c r="N18" s="13"/>
      <c r="O18" s="13"/>
      <c r="P18" s="13">
        <v>0</v>
      </c>
    </row>
    <row r="19" spans="1:16" x14ac:dyDescent="0.25">
      <c r="H19" s="12">
        <f>+$E$10*100</f>
        <v>95.157485777716104</v>
      </c>
      <c r="I19" s="13"/>
      <c r="J19" s="13"/>
      <c r="K19" s="13"/>
      <c r="L19" s="21">
        <f>+$F$10</f>
        <v>1.5828968380081816</v>
      </c>
      <c r="M19" s="13">
        <v>0</v>
      </c>
      <c r="N19" s="13"/>
      <c r="O19" s="13"/>
      <c r="P19" s="13">
        <v>0</v>
      </c>
    </row>
    <row r="20" spans="1:16" x14ac:dyDescent="0.25">
      <c r="H20" s="12">
        <f>+$E$10*100</f>
        <v>95.157485777716104</v>
      </c>
      <c r="I20" s="13"/>
      <c r="J20" s="13"/>
      <c r="K20" s="13"/>
      <c r="L20" s="13">
        <v>0</v>
      </c>
      <c r="M20" s="21">
        <f>+$F$11</f>
        <v>4.3343429719035536</v>
      </c>
      <c r="N20" s="13"/>
      <c r="O20" s="13"/>
      <c r="P20" s="13">
        <v>0</v>
      </c>
    </row>
    <row r="21" spans="1:16" x14ac:dyDescent="0.25">
      <c r="H21" s="12">
        <f>AVERAGE(H20,H22)</f>
        <v>96.069793256556125</v>
      </c>
      <c r="I21" s="13"/>
      <c r="J21" s="13"/>
      <c r="K21" s="13"/>
      <c r="L21" s="13"/>
      <c r="M21" s="21">
        <f>+$F$11</f>
        <v>4.3343429719035536</v>
      </c>
      <c r="N21" s="13"/>
      <c r="O21" s="13"/>
      <c r="P21" s="13">
        <v>0</v>
      </c>
    </row>
    <row r="22" spans="1:16" x14ac:dyDescent="0.25">
      <c r="H22" s="12">
        <f>+$E$11*100</f>
        <v>96.982100735396131</v>
      </c>
      <c r="I22" s="13"/>
      <c r="J22" s="13"/>
      <c r="K22" s="13"/>
      <c r="L22" s="13"/>
      <c r="M22" s="21">
        <f>+$F$11</f>
        <v>4.3343429719035536</v>
      </c>
      <c r="N22" s="13">
        <v>0</v>
      </c>
      <c r="O22" s="13"/>
      <c r="P22" s="13">
        <v>0</v>
      </c>
    </row>
    <row r="23" spans="1:16" x14ac:dyDescent="0.25">
      <c r="H23" s="12">
        <f>+$E$11*100</f>
        <v>96.982100735396131</v>
      </c>
      <c r="I23" s="13"/>
      <c r="J23" s="13"/>
      <c r="K23" s="13"/>
      <c r="L23" s="13"/>
      <c r="M23" s="13">
        <v>0</v>
      </c>
      <c r="N23" s="21">
        <f>+$F$12</f>
        <v>5.7030957585632098</v>
      </c>
      <c r="O23" s="13"/>
      <c r="P23" s="13">
        <v>0</v>
      </c>
    </row>
    <row r="24" spans="1:16" x14ac:dyDescent="0.25">
      <c r="H24" s="12">
        <f>AVERAGE(H23,H25)</f>
        <v>98.29679478285</v>
      </c>
      <c r="I24" s="13"/>
      <c r="J24" s="13"/>
      <c r="K24" s="13"/>
      <c r="L24" s="13"/>
      <c r="M24" s="13"/>
      <c r="N24" s="21">
        <f>+$F$12</f>
        <v>5.7030957585632098</v>
      </c>
      <c r="O24" s="13"/>
      <c r="P24" s="13">
        <v>0</v>
      </c>
    </row>
    <row r="25" spans="1:16" x14ac:dyDescent="0.25">
      <c r="H25" s="12">
        <f>+$E$12*100</f>
        <v>99.61148883030387</v>
      </c>
      <c r="I25" s="13"/>
      <c r="J25" s="13"/>
      <c r="K25" s="13"/>
      <c r="L25" s="13"/>
      <c r="M25" s="13"/>
      <c r="N25" s="21">
        <f>+$F$12</f>
        <v>5.7030957585632098</v>
      </c>
      <c r="O25" s="13">
        <v>0</v>
      </c>
      <c r="P25" s="13">
        <v>0</v>
      </c>
    </row>
    <row r="26" spans="1:16" x14ac:dyDescent="0.25">
      <c r="H26" s="12">
        <f>+$E$12*100</f>
        <v>99.61148883030387</v>
      </c>
      <c r="I26" s="13"/>
      <c r="J26" s="13"/>
      <c r="K26" s="13"/>
      <c r="L26" s="13"/>
      <c r="M26" s="13"/>
      <c r="N26" s="13">
        <v>0</v>
      </c>
      <c r="O26" s="21">
        <f>+$F$13</f>
        <v>10.315936668938786</v>
      </c>
      <c r="P26" s="13">
        <v>0</v>
      </c>
    </row>
    <row r="27" spans="1:16" x14ac:dyDescent="0.25">
      <c r="H27" s="12">
        <f>AVERAGE(H26,H28)</f>
        <v>99.805744415151935</v>
      </c>
      <c r="I27" s="13"/>
      <c r="J27" s="13"/>
      <c r="K27" s="13"/>
      <c r="L27" s="13"/>
      <c r="M27" s="13"/>
      <c r="N27" s="13"/>
      <c r="O27" s="21">
        <f>+$F$13</f>
        <v>10.315936668938786</v>
      </c>
      <c r="P27" s="13">
        <v>0</v>
      </c>
    </row>
    <row r="28" spans="1:16" x14ac:dyDescent="0.25">
      <c r="H28" s="12">
        <f>+$E$13*100</f>
        <v>99.999999999999986</v>
      </c>
      <c r="I28" s="13"/>
      <c r="J28" s="13"/>
      <c r="K28" s="13"/>
      <c r="L28" s="13"/>
      <c r="M28" s="13"/>
      <c r="N28" s="13"/>
      <c r="O28" s="21">
        <f>+$F$13</f>
        <v>10.315936668938786</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63</v>
      </c>
    </row>
    <row r="2" spans="1:11" x14ac:dyDescent="0.25">
      <c r="A2" s="94" t="s">
        <v>117</v>
      </c>
    </row>
    <row r="3" spans="1:11" x14ac:dyDescent="0.25">
      <c r="A3" s="94" t="s">
        <v>118</v>
      </c>
    </row>
    <row r="4" spans="1:11" s="98" customFormat="1" ht="14.4" x14ac:dyDescent="0.3">
      <c r="A4" s="93" t="s">
        <v>68</v>
      </c>
      <c r="B4" s="100"/>
      <c r="C4" s="101"/>
      <c r="D4" s="101"/>
      <c r="E4" s="101"/>
      <c r="F4" s="63"/>
    </row>
    <row r="5" spans="1:11" x14ac:dyDescent="0.25">
      <c r="A5" s="38"/>
      <c r="B5" s="2"/>
      <c r="C5" s="38"/>
      <c r="D5" s="50" t="s">
        <v>83</v>
      </c>
      <c r="E5" s="38"/>
      <c r="F5" s="64"/>
    </row>
    <row r="6" spans="1:11" s="36" customFormat="1" ht="36" x14ac:dyDescent="0.25">
      <c r="A6" s="4" t="s">
        <v>2</v>
      </c>
      <c r="B6" s="5" t="s">
        <v>3</v>
      </c>
      <c r="C6" s="6" t="s">
        <v>64</v>
      </c>
      <c r="D6" s="6" t="s">
        <v>65</v>
      </c>
      <c r="E6" s="6" t="s">
        <v>6</v>
      </c>
      <c r="F6" s="6" t="s">
        <v>65</v>
      </c>
      <c r="H6" s="4"/>
      <c r="I6" s="7" t="s">
        <v>7</v>
      </c>
      <c r="J6" s="7" t="s">
        <v>8</v>
      </c>
      <c r="K6" s="4" t="s">
        <v>9</v>
      </c>
    </row>
    <row r="7" spans="1:11" x14ac:dyDescent="0.25">
      <c r="A7" s="8">
        <v>1</v>
      </c>
      <c r="B7" s="9" t="s">
        <v>7</v>
      </c>
      <c r="C7" s="10">
        <v>0.115</v>
      </c>
      <c r="D7" s="10">
        <v>0.52207458936703632</v>
      </c>
      <c r="E7" s="11">
        <v>0.115</v>
      </c>
      <c r="F7" s="37">
        <v>0.52207458936703632</v>
      </c>
      <c r="H7" s="12">
        <v>0</v>
      </c>
      <c r="I7" s="13">
        <v>0</v>
      </c>
      <c r="J7" s="13"/>
      <c r="K7" s="13"/>
    </row>
    <row r="8" spans="1:11" x14ac:dyDescent="0.25">
      <c r="A8" s="8">
        <v>3</v>
      </c>
      <c r="B8" s="14" t="s">
        <v>8</v>
      </c>
      <c r="C8" s="10">
        <v>0.622000007629395</v>
      </c>
      <c r="D8" s="10">
        <v>1.0377085660693415</v>
      </c>
      <c r="E8" s="11">
        <v>0.73700000762939499</v>
      </c>
      <c r="F8" s="37">
        <v>1.0377085660693415</v>
      </c>
      <c r="H8" s="12">
        <v>0</v>
      </c>
      <c r="I8" s="15">
        <f>+$F$7</f>
        <v>0.52207458936703632</v>
      </c>
      <c r="J8" s="13"/>
      <c r="K8" s="13"/>
    </row>
    <row r="9" spans="1:11" x14ac:dyDescent="0.25">
      <c r="A9" s="8">
        <v>2</v>
      </c>
      <c r="B9" s="9" t="s">
        <v>9</v>
      </c>
      <c r="C9" s="10">
        <v>0.26299999237060501</v>
      </c>
      <c r="D9" s="10">
        <v>1.1197973184560757</v>
      </c>
      <c r="E9" s="11">
        <v>1</v>
      </c>
      <c r="F9" s="37">
        <v>1.1197973184560757</v>
      </c>
      <c r="H9" s="12">
        <f>AVERAGE(H8,H10)</f>
        <v>5.75</v>
      </c>
      <c r="I9" s="15">
        <f>+$F$7</f>
        <v>0.52207458936703632</v>
      </c>
      <c r="J9" s="13"/>
      <c r="K9" s="13"/>
    </row>
    <row r="10" spans="1:11" x14ac:dyDescent="0.25">
      <c r="B10" s="16"/>
      <c r="C10" s="17"/>
      <c r="D10" s="18"/>
      <c r="E10" s="19"/>
      <c r="F10" s="19"/>
      <c r="H10" s="12">
        <f>+$E$7*100</f>
        <v>11.5</v>
      </c>
      <c r="I10" s="15">
        <f>+$F$7</f>
        <v>0.52207458936703632</v>
      </c>
      <c r="J10" s="13">
        <v>0</v>
      </c>
      <c r="K10" s="20"/>
    </row>
    <row r="11" spans="1:11" x14ac:dyDescent="0.25">
      <c r="H11" s="12">
        <f>+$E$7*100</f>
        <v>11.5</v>
      </c>
      <c r="I11" s="13">
        <v>0</v>
      </c>
      <c r="J11" s="21">
        <f>+$F$8</f>
        <v>1.0377085660693415</v>
      </c>
      <c r="K11" s="20"/>
    </row>
    <row r="12" spans="1:11" x14ac:dyDescent="0.25">
      <c r="A12" s="31"/>
      <c r="B12" s="26"/>
      <c r="H12" s="12">
        <f>AVERAGE(H11,H13)</f>
        <v>42.600000381469748</v>
      </c>
      <c r="I12" s="13"/>
      <c r="J12" s="21">
        <f>+$F$8</f>
        <v>1.0377085660693415</v>
      </c>
      <c r="K12" s="13"/>
    </row>
    <row r="13" spans="1:11" x14ac:dyDescent="0.25">
      <c r="H13" s="12">
        <f>+$E$8*100</f>
        <v>73.700000762939496</v>
      </c>
      <c r="I13" s="13"/>
      <c r="J13" s="21">
        <f>+$F$8</f>
        <v>1.0377085660693415</v>
      </c>
      <c r="K13" s="13">
        <v>0</v>
      </c>
    </row>
    <row r="14" spans="1:11" x14ac:dyDescent="0.25">
      <c r="H14" s="12">
        <f>+$E$8*100</f>
        <v>73.700000762939496</v>
      </c>
      <c r="I14" s="13"/>
      <c r="J14" s="13">
        <v>0</v>
      </c>
      <c r="K14" s="21">
        <f>+$F$9</f>
        <v>1.1197973184560757</v>
      </c>
    </row>
    <row r="15" spans="1:11" x14ac:dyDescent="0.25">
      <c r="H15" s="12">
        <f>AVERAGE(H14,H16)</f>
        <v>86.850000381469755</v>
      </c>
      <c r="I15" s="13"/>
      <c r="J15" s="13"/>
      <c r="K15" s="21">
        <f>+$F$9</f>
        <v>1.1197973184560757</v>
      </c>
    </row>
    <row r="16" spans="1:11" x14ac:dyDescent="0.25">
      <c r="H16" s="22">
        <f>+$E$9*100</f>
        <v>100</v>
      </c>
      <c r="I16" s="23"/>
      <c r="J16" s="23"/>
      <c r="K16" s="24">
        <f>+$F$9</f>
        <v>1.1197973184560757</v>
      </c>
    </row>
    <row r="17" spans="8:11" x14ac:dyDescent="0.25">
      <c r="H17" s="12">
        <f>+$E$9*100</f>
        <v>100</v>
      </c>
      <c r="I17" s="13"/>
      <c r="J17" s="13"/>
      <c r="K17" s="13">
        <v>0</v>
      </c>
    </row>
  </sheetData>
  <mergeCells count="1">
    <mergeCell ref="F4:F5"/>
  </mergeCells>
  <hyperlinks>
    <hyperlink ref="A4" location="CONTENTS!A7" display="CONTENTS!A7"/>
  </hyperlinks>
  <pageMargins left="0.7" right="0.7" top="0.75" bottom="0.75" header="0.3" footer="0.3"/>
  <pageSetup paperSize="9" orientation="portrait"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77</v>
      </c>
      <c r="K6" s="4" t="s">
        <v>75</v>
      </c>
      <c r="L6" s="4" t="s">
        <v>74</v>
      </c>
      <c r="M6" s="7" t="s">
        <v>33</v>
      </c>
      <c r="N6" s="4" t="s">
        <v>76</v>
      </c>
      <c r="O6" s="7" t="s">
        <v>73</v>
      </c>
      <c r="P6" s="4"/>
    </row>
    <row r="7" spans="1:16" x14ac:dyDescent="0.25">
      <c r="A7" s="8">
        <v>1</v>
      </c>
      <c r="B7" s="51" t="s">
        <v>7</v>
      </c>
      <c r="C7" s="10">
        <f>(VLOOKUP($A7,'[6]GVA &amp; labour productivity'!$C$51:$O$57,13,FALSE)/100)</f>
        <v>0.10526315789473684</v>
      </c>
      <c r="D7" s="11">
        <f>VLOOKUP(A7,'[6]GVA &amp; labour productivity'!$C$64:$O$70,13,FALSE)</f>
        <v>0.46242660091733589</v>
      </c>
      <c r="E7" s="52">
        <f>+C7</f>
        <v>0.10526315789473684</v>
      </c>
      <c r="F7" s="53">
        <f>+D7</f>
        <v>0.46242660091733589</v>
      </c>
      <c r="G7" s="62"/>
      <c r="H7" s="12">
        <v>0</v>
      </c>
      <c r="I7" s="13">
        <v>0</v>
      </c>
      <c r="J7" s="13"/>
      <c r="K7" s="13"/>
      <c r="L7" s="13"/>
      <c r="M7" s="13"/>
      <c r="N7" s="13"/>
      <c r="O7" s="13"/>
      <c r="P7" s="13">
        <v>0</v>
      </c>
    </row>
    <row r="8" spans="1:16" x14ac:dyDescent="0.25">
      <c r="A8" s="8">
        <v>4</v>
      </c>
      <c r="B8" s="51" t="s">
        <v>77</v>
      </c>
      <c r="C8" s="10">
        <f>(VLOOKUP($A8,'[6]GVA &amp; labour productivity'!$C$51:$O$57,13,FALSE)/100)</f>
        <v>0.1554467564259486</v>
      </c>
      <c r="D8" s="11">
        <f>VLOOKUP(A8,'[6]GVA &amp; labour productivity'!$C$64:$O$70,13,FALSE)</f>
        <v>0.72472077614358388</v>
      </c>
      <c r="E8" s="52">
        <f t="shared" ref="E8:E13" si="0">+E7+C8</f>
        <v>0.26070991432068547</v>
      </c>
      <c r="F8" s="53">
        <f t="shared" ref="F8:F13" si="1">+D8</f>
        <v>0.72472077614358388</v>
      </c>
      <c r="G8" s="62"/>
      <c r="H8" s="12">
        <v>0</v>
      </c>
      <c r="I8" s="15">
        <f>+$F$7</f>
        <v>0.46242660091733589</v>
      </c>
      <c r="J8" s="13"/>
      <c r="K8" s="13"/>
      <c r="L8" s="13"/>
      <c r="M8" s="13"/>
      <c r="N8" s="13"/>
      <c r="O8" s="13"/>
      <c r="P8" s="13">
        <v>0</v>
      </c>
    </row>
    <row r="9" spans="1:16" x14ac:dyDescent="0.25">
      <c r="A9" s="8">
        <v>7</v>
      </c>
      <c r="B9" s="51" t="s">
        <v>75</v>
      </c>
      <c r="C9" s="10">
        <f>(VLOOKUP($A9,'[6]GVA &amp; labour productivity'!$C$51:$O$57,13,FALSE)/100)</f>
        <v>0.35128518971848233</v>
      </c>
      <c r="D9" s="11">
        <f>VLOOKUP(A9,'[6]GVA &amp; labour productivity'!$C$64:$O$70,13,FALSE)</f>
        <v>1.0456515266199127</v>
      </c>
      <c r="E9" s="52">
        <f t="shared" si="0"/>
        <v>0.61199510403916779</v>
      </c>
      <c r="F9" s="53">
        <f t="shared" si="1"/>
        <v>1.0456515266199127</v>
      </c>
      <c r="G9" s="62"/>
      <c r="H9" s="12">
        <f>AVERAGE(H8,H10)</f>
        <v>5.2631578947368416</v>
      </c>
      <c r="I9" s="15">
        <f>+$F$7</f>
        <v>0.46242660091733589</v>
      </c>
      <c r="J9" s="13"/>
      <c r="K9" s="13"/>
      <c r="L9" s="13"/>
      <c r="M9" s="13"/>
      <c r="N9" s="13"/>
      <c r="O9" s="13"/>
      <c r="P9" s="13">
        <v>0</v>
      </c>
    </row>
    <row r="10" spans="1:16" x14ac:dyDescent="0.25">
      <c r="A10" s="8">
        <v>5</v>
      </c>
      <c r="B10" s="51" t="s">
        <v>74</v>
      </c>
      <c r="C10" s="10">
        <f>(VLOOKUP($A10,'[6]GVA &amp; labour productivity'!$C$51:$O$57,13,FALSE)/100)</f>
        <v>0.19583843329253367</v>
      </c>
      <c r="D10" s="11">
        <f>VLOOKUP(A10,'[6]GVA &amp; labour productivity'!$C$64:$O$70,13,FALSE)</f>
        <v>1.1052072157224133</v>
      </c>
      <c r="E10" s="52">
        <f t="shared" si="0"/>
        <v>0.80783353733170149</v>
      </c>
      <c r="F10" s="53">
        <f t="shared" si="1"/>
        <v>1.1052072157224133</v>
      </c>
      <c r="G10" s="62"/>
      <c r="H10" s="12">
        <f>+$E$7*100</f>
        <v>10.526315789473683</v>
      </c>
      <c r="I10" s="15">
        <f>+$F$7</f>
        <v>0.46242660091733589</v>
      </c>
      <c r="J10" s="13">
        <v>0</v>
      </c>
      <c r="K10" s="13"/>
      <c r="L10" s="13"/>
      <c r="M10" s="13"/>
      <c r="N10" s="13"/>
      <c r="O10" s="13"/>
      <c r="P10" s="13">
        <v>0</v>
      </c>
    </row>
    <row r="11" spans="1:16" x14ac:dyDescent="0.25">
      <c r="A11" s="8">
        <v>3</v>
      </c>
      <c r="B11" s="51" t="s">
        <v>33</v>
      </c>
      <c r="C11" s="10">
        <f>(VLOOKUP($A11,'[6]GVA &amp; labour productivity'!$C$51:$O$57,13,FALSE)/100)</f>
        <v>0.11627906976744186</v>
      </c>
      <c r="D11" s="11">
        <f>VLOOKUP(A11,'[6]GVA &amp; labour productivity'!$C$64:$O$70,13,FALSE)</f>
        <v>1.233471877791138</v>
      </c>
      <c r="E11" s="52">
        <f t="shared" si="0"/>
        <v>0.92411260709914333</v>
      </c>
      <c r="F11" s="53">
        <f t="shared" si="1"/>
        <v>1.233471877791138</v>
      </c>
      <c r="G11" s="62"/>
      <c r="H11" s="12">
        <f>+$E$7*100</f>
        <v>10.526315789473683</v>
      </c>
      <c r="I11" s="13">
        <v>0</v>
      </c>
      <c r="J11" s="29">
        <f>+$F$8</f>
        <v>0.72472077614358388</v>
      </c>
      <c r="K11" s="13"/>
      <c r="L11" s="13"/>
      <c r="M11" s="13"/>
      <c r="N11" s="13"/>
      <c r="O11" s="13"/>
      <c r="P11" s="13">
        <v>0</v>
      </c>
    </row>
    <row r="12" spans="1:16" x14ac:dyDescent="0.25">
      <c r="A12" s="8">
        <v>6</v>
      </c>
      <c r="B12" s="54" t="s">
        <v>76</v>
      </c>
      <c r="C12" s="10">
        <f>(VLOOKUP($A12,'[6]GVA &amp; labour productivity'!$C$51:$O$57,13,FALSE)/100)</f>
        <v>6.4871481028151781E-2</v>
      </c>
      <c r="D12" s="11">
        <f>VLOOKUP(A12,'[6]GVA &amp; labour productivity'!$C$64:$O$70,13,FALSE)</f>
        <v>1.2566754088332048</v>
      </c>
      <c r="E12" s="52">
        <f t="shared" si="0"/>
        <v>0.9889840881272951</v>
      </c>
      <c r="F12" s="53">
        <f t="shared" si="1"/>
        <v>1.2566754088332048</v>
      </c>
      <c r="G12" s="62"/>
      <c r="H12" s="12">
        <f>AVERAGE(H11,H13)</f>
        <v>18.298653610771115</v>
      </c>
      <c r="I12" s="13"/>
      <c r="J12" s="29">
        <f>+$F$8</f>
        <v>0.72472077614358388</v>
      </c>
      <c r="K12" s="13"/>
      <c r="L12" s="13"/>
      <c r="M12" s="13"/>
      <c r="N12" s="13"/>
      <c r="O12" s="13"/>
      <c r="P12" s="13">
        <v>0</v>
      </c>
    </row>
    <row r="13" spans="1:16" x14ac:dyDescent="0.25">
      <c r="A13" s="8">
        <v>2</v>
      </c>
      <c r="B13" s="51" t="s">
        <v>73</v>
      </c>
      <c r="C13" s="10">
        <f>(VLOOKUP($A13,'[6]GVA &amp; labour productivity'!$C$51:$O$57,13,FALSE)/100)</f>
        <v>1.1015911872705019E-2</v>
      </c>
      <c r="D13" s="11">
        <f>VLOOKUP(A13,'[6]GVA &amp; labour productivity'!$C$64:$O$70,13,FALSE)</f>
        <v>2.7192228930061018</v>
      </c>
      <c r="E13" s="52">
        <f t="shared" si="0"/>
        <v>1.0000000000000002</v>
      </c>
      <c r="F13" s="53">
        <f t="shared" si="1"/>
        <v>2.7192228930061018</v>
      </c>
      <c r="G13" s="62"/>
      <c r="H13" s="12">
        <f>+$E$8*100</f>
        <v>26.070991432068546</v>
      </c>
      <c r="I13" s="13"/>
      <c r="J13" s="29">
        <f>+$F$8</f>
        <v>0.72472077614358388</v>
      </c>
      <c r="K13" s="13">
        <v>0</v>
      </c>
      <c r="L13" s="13"/>
      <c r="M13" s="13"/>
      <c r="N13" s="13"/>
      <c r="O13" s="13"/>
      <c r="P13" s="13">
        <v>0</v>
      </c>
    </row>
    <row r="14" spans="1:16" x14ac:dyDescent="0.25">
      <c r="A14" s="8"/>
      <c r="B14" s="9"/>
      <c r="C14" s="10">
        <f>SUM(C7:C13)</f>
        <v>1.0000000000000002</v>
      </c>
      <c r="D14" s="11"/>
      <c r="E14" s="10"/>
      <c r="F14" s="11"/>
      <c r="H14" s="12">
        <f>+$E$8*100</f>
        <v>26.070991432068546</v>
      </c>
      <c r="I14" s="13"/>
      <c r="J14" s="13">
        <v>0</v>
      </c>
      <c r="K14" s="20">
        <f>+$F$9</f>
        <v>1.0456515266199127</v>
      </c>
      <c r="L14" s="13"/>
      <c r="M14" s="13"/>
      <c r="N14" s="13"/>
      <c r="O14" s="13"/>
      <c r="P14" s="13">
        <v>0</v>
      </c>
    </row>
    <row r="15" spans="1:16" x14ac:dyDescent="0.25">
      <c r="B15" s="16"/>
      <c r="C15" s="18"/>
      <c r="D15" s="18"/>
      <c r="E15" s="19"/>
      <c r="F15" s="19"/>
      <c r="H15" s="12">
        <f>AVERAGE(H14,H16)</f>
        <v>43.635250917992664</v>
      </c>
      <c r="I15" s="13"/>
      <c r="J15" s="13"/>
      <c r="K15" s="20">
        <f>+$F$9</f>
        <v>1.0456515266199127</v>
      </c>
      <c r="L15" s="13"/>
      <c r="M15" s="13"/>
      <c r="N15" s="13"/>
      <c r="O15" s="13"/>
      <c r="P15" s="13">
        <v>0</v>
      </c>
    </row>
    <row r="16" spans="1:16" x14ac:dyDescent="0.25">
      <c r="H16" s="12">
        <f>+$E$9*100</f>
        <v>61.199510403916776</v>
      </c>
      <c r="I16" s="13"/>
      <c r="J16" s="13"/>
      <c r="K16" s="20">
        <f>+$F$9</f>
        <v>1.0456515266199127</v>
      </c>
      <c r="L16" s="13">
        <v>0</v>
      </c>
      <c r="M16" s="13"/>
      <c r="N16" s="13"/>
      <c r="O16" s="13"/>
      <c r="P16" s="13">
        <v>0</v>
      </c>
    </row>
    <row r="17" spans="1:16" x14ac:dyDescent="0.25">
      <c r="A17" s="31"/>
      <c r="B17" s="26"/>
      <c r="H17" s="12">
        <f>+$E$9*100</f>
        <v>61.199510403916776</v>
      </c>
      <c r="I17" s="13"/>
      <c r="J17" s="13"/>
      <c r="K17" s="13">
        <v>0</v>
      </c>
      <c r="L17" s="21">
        <f>+$F$10</f>
        <v>1.1052072157224133</v>
      </c>
      <c r="M17" s="13"/>
      <c r="N17" s="13"/>
      <c r="O17" s="13"/>
      <c r="P17" s="13">
        <v>0</v>
      </c>
    </row>
    <row r="18" spans="1:16" x14ac:dyDescent="0.25">
      <c r="H18" s="12">
        <f>AVERAGE(H17,H19)</f>
        <v>70.99143206854346</v>
      </c>
      <c r="I18" s="13"/>
      <c r="J18" s="13"/>
      <c r="K18" s="13"/>
      <c r="L18" s="21">
        <f>+$F$10</f>
        <v>1.1052072157224133</v>
      </c>
      <c r="M18" s="13"/>
      <c r="N18" s="13"/>
      <c r="O18" s="13"/>
      <c r="P18" s="13">
        <v>0</v>
      </c>
    </row>
    <row r="19" spans="1:16" x14ac:dyDescent="0.25">
      <c r="H19" s="12">
        <f>+$E$10*100</f>
        <v>80.783353733170145</v>
      </c>
      <c r="I19" s="13"/>
      <c r="J19" s="13"/>
      <c r="K19" s="13"/>
      <c r="L19" s="21">
        <f>+$F$10</f>
        <v>1.1052072157224133</v>
      </c>
      <c r="M19" s="13">
        <v>0</v>
      </c>
      <c r="N19" s="13"/>
      <c r="O19" s="13"/>
      <c r="P19" s="13">
        <v>0</v>
      </c>
    </row>
    <row r="20" spans="1:16" x14ac:dyDescent="0.25">
      <c r="H20" s="12">
        <f>+$E$10*100</f>
        <v>80.783353733170145</v>
      </c>
      <c r="I20" s="13"/>
      <c r="J20" s="13"/>
      <c r="K20" s="13"/>
      <c r="L20" s="13">
        <v>0</v>
      </c>
      <c r="M20" s="21">
        <f>+$F$11</f>
        <v>1.233471877791138</v>
      </c>
      <c r="N20" s="13"/>
      <c r="O20" s="13"/>
      <c r="P20" s="13">
        <v>0</v>
      </c>
    </row>
    <row r="21" spans="1:16" x14ac:dyDescent="0.25">
      <c r="H21" s="12">
        <f>AVERAGE(H20,H22)</f>
        <v>86.597307221542238</v>
      </c>
      <c r="I21" s="13"/>
      <c r="J21" s="13"/>
      <c r="K21" s="13"/>
      <c r="L21" s="13"/>
      <c r="M21" s="21">
        <f>+$F$11</f>
        <v>1.233471877791138</v>
      </c>
      <c r="N21" s="13"/>
      <c r="O21" s="13"/>
      <c r="P21" s="13">
        <v>0</v>
      </c>
    </row>
    <row r="22" spans="1:16" x14ac:dyDescent="0.25">
      <c r="H22" s="12">
        <f>+$E$11*100</f>
        <v>92.41126070991433</v>
      </c>
      <c r="I22" s="13"/>
      <c r="J22" s="13"/>
      <c r="K22" s="13"/>
      <c r="L22" s="13"/>
      <c r="M22" s="21">
        <f>+$F$11</f>
        <v>1.233471877791138</v>
      </c>
      <c r="N22" s="13">
        <v>0</v>
      </c>
      <c r="O22" s="13"/>
      <c r="P22" s="13">
        <v>0</v>
      </c>
    </row>
    <row r="23" spans="1:16" x14ac:dyDescent="0.25">
      <c r="H23" s="12">
        <f>+$E$11*100</f>
        <v>92.41126070991433</v>
      </c>
      <c r="I23" s="13"/>
      <c r="J23" s="13"/>
      <c r="K23" s="13"/>
      <c r="L23" s="13"/>
      <c r="M23" s="13">
        <v>0</v>
      </c>
      <c r="N23" s="21">
        <f>+$F$12</f>
        <v>1.2566754088332048</v>
      </c>
      <c r="O23" s="13"/>
      <c r="P23" s="13">
        <v>0</v>
      </c>
    </row>
    <row r="24" spans="1:16" x14ac:dyDescent="0.25">
      <c r="H24" s="12">
        <f>AVERAGE(H23,H25)</f>
        <v>95.654834761321922</v>
      </c>
      <c r="I24" s="13"/>
      <c r="J24" s="13"/>
      <c r="K24" s="13"/>
      <c r="L24" s="13"/>
      <c r="M24" s="13"/>
      <c r="N24" s="21">
        <f>+$F$12</f>
        <v>1.2566754088332048</v>
      </c>
      <c r="O24" s="13"/>
      <c r="P24" s="13">
        <v>0</v>
      </c>
    </row>
    <row r="25" spans="1:16" x14ac:dyDescent="0.25">
      <c r="H25" s="12">
        <f>+$E$12*100</f>
        <v>98.898408812729514</v>
      </c>
      <c r="I25" s="13"/>
      <c r="J25" s="13"/>
      <c r="K25" s="13"/>
      <c r="L25" s="13"/>
      <c r="M25" s="13"/>
      <c r="N25" s="21">
        <f>+$F$12</f>
        <v>1.2566754088332048</v>
      </c>
      <c r="O25" s="13">
        <v>0</v>
      </c>
      <c r="P25" s="13">
        <v>0</v>
      </c>
    </row>
    <row r="26" spans="1:16" x14ac:dyDescent="0.25">
      <c r="H26" s="12">
        <f>+$E$12*100</f>
        <v>98.898408812729514</v>
      </c>
      <c r="I26" s="13"/>
      <c r="J26" s="13"/>
      <c r="K26" s="13"/>
      <c r="L26" s="13"/>
      <c r="M26" s="13"/>
      <c r="N26" s="13">
        <v>0</v>
      </c>
      <c r="O26" s="21">
        <f>+$F$13</f>
        <v>2.7192228930061018</v>
      </c>
      <c r="P26" s="13">
        <v>0</v>
      </c>
    </row>
    <row r="27" spans="1:16" x14ac:dyDescent="0.25">
      <c r="H27" s="12">
        <f>AVERAGE(H26,H28)</f>
        <v>99.449204406364771</v>
      </c>
      <c r="I27" s="13"/>
      <c r="J27" s="13"/>
      <c r="K27" s="13"/>
      <c r="L27" s="13"/>
      <c r="M27" s="13"/>
      <c r="N27" s="13"/>
      <c r="O27" s="21">
        <f>+$F$13</f>
        <v>2.7192228930061018</v>
      </c>
      <c r="P27" s="13">
        <v>0</v>
      </c>
    </row>
    <row r="28" spans="1:16" x14ac:dyDescent="0.25">
      <c r="H28" s="12">
        <f>+$E$13*100</f>
        <v>100.00000000000003</v>
      </c>
      <c r="I28" s="13"/>
      <c r="J28" s="13"/>
      <c r="K28" s="13"/>
      <c r="L28" s="13"/>
      <c r="M28" s="13"/>
      <c r="N28" s="13"/>
      <c r="O28" s="21">
        <f>+$F$13</f>
        <v>2.7192228930061018</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77</v>
      </c>
      <c r="K6" s="4" t="s">
        <v>75</v>
      </c>
      <c r="L6" s="4" t="s">
        <v>74</v>
      </c>
      <c r="M6" s="7" t="s">
        <v>33</v>
      </c>
      <c r="N6" s="4" t="s">
        <v>76</v>
      </c>
      <c r="O6" s="7" t="s">
        <v>73</v>
      </c>
      <c r="P6" s="4"/>
    </row>
    <row r="7" spans="1:16" x14ac:dyDescent="0.25">
      <c r="A7" s="8">
        <v>1</v>
      </c>
      <c r="B7" s="51" t="s">
        <v>7</v>
      </c>
      <c r="C7" s="10">
        <f>(VLOOKUP($A7,'[7]GVA &amp; labour productivity'!$C$42:$O$48,13,FALSE)/100)</f>
        <v>0.262018411183089</v>
      </c>
      <c r="D7" s="11">
        <f>VLOOKUP(A7,'[7]GVA &amp; labour productivity'!$C$55:$O$61,13,FALSE)</f>
        <v>0.50735182324238692</v>
      </c>
      <c r="E7" s="52">
        <f>+C7</f>
        <v>0.262018411183089</v>
      </c>
      <c r="F7" s="53">
        <f>+D7</f>
        <v>0.50735182324238692</v>
      </c>
      <c r="G7" s="62"/>
      <c r="H7" s="12">
        <v>0</v>
      </c>
      <c r="I7" s="13">
        <v>0</v>
      </c>
      <c r="J7" s="13"/>
      <c r="K7" s="13"/>
      <c r="L7" s="13"/>
      <c r="M7" s="13"/>
      <c r="N7" s="13"/>
      <c r="O7" s="13"/>
      <c r="P7" s="13">
        <v>0</v>
      </c>
    </row>
    <row r="8" spans="1:16" x14ac:dyDescent="0.25">
      <c r="A8" s="8">
        <v>4</v>
      </c>
      <c r="B8" s="51" t="s">
        <v>77</v>
      </c>
      <c r="C8" s="10">
        <f>(VLOOKUP($A8,'[7]GVA &amp; labour productivity'!$C$42:$O$48,13,FALSE)/100)</f>
        <v>9.6829185134674395E-2</v>
      </c>
      <c r="D8" s="11">
        <f>VLOOKUP(A8,'[7]GVA &amp; labour productivity'!$C$55:$O$61,13,FALSE)</f>
        <v>0.57314710600615371</v>
      </c>
      <c r="E8" s="52">
        <f t="shared" ref="E8:E13" si="0">+E7+C8</f>
        <v>0.35884759631776342</v>
      </c>
      <c r="F8" s="53">
        <f t="shared" ref="F8:F13" si="1">+D8</f>
        <v>0.57314710600615371</v>
      </c>
      <c r="G8" s="62"/>
      <c r="H8" s="12">
        <v>0</v>
      </c>
      <c r="I8" s="15">
        <f>+$F$7</f>
        <v>0.50735182324238692</v>
      </c>
      <c r="J8" s="13"/>
      <c r="K8" s="13"/>
      <c r="L8" s="13"/>
      <c r="M8" s="13"/>
      <c r="N8" s="13"/>
      <c r="O8" s="13"/>
      <c r="P8" s="13">
        <v>0</v>
      </c>
    </row>
    <row r="9" spans="1:16" x14ac:dyDescent="0.25">
      <c r="A9" s="8">
        <v>7</v>
      </c>
      <c r="B9" s="51" t="s">
        <v>75</v>
      </c>
      <c r="C9" s="10">
        <f>(VLOOKUP($A9,'[7]GVA &amp; labour productivity'!$C$42:$O$48,13,FALSE)/100)</f>
        <v>0.27326968973747018</v>
      </c>
      <c r="D9" s="11">
        <f>VLOOKUP(A9,'[7]GVA &amp; labour productivity'!$C$55:$O$61,13,FALSE)</f>
        <v>0.78954909769318071</v>
      </c>
      <c r="E9" s="52">
        <f t="shared" si="0"/>
        <v>0.63211728605523354</v>
      </c>
      <c r="F9" s="53">
        <f t="shared" si="1"/>
        <v>0.78954909769318071</v>
      </c>
      <c r="G9" s="62"/>
      <c r="H9" s="12">
        <f>AVERAGE(H8,H10)</f>
        <v>13.100920559154449</v>
      </c>
      <c r="I9" s="15">
        <f>+$F$7</f>
        <v>0.50735182324238692</v>
      </c>
      <c r="J9" s="13"/>
      <c r="K9" s="13"/>
      <c r="L9" s="13"/>
      <c r="M9" s="13"/>
      <c r="N9" s="13"/>
      <c r="O9" s="13"/>
      <c r="P9" s="13">
        <v>0</v>
      </c>
    </row>
    <row r="10" spans="1:16" x14ac:dyDescent="0.25">
      <c r="A10" s="8">
        <v>5</v>
      </c>
      <c r="B10" s="51" t="s">
        <v>74</v>
      </c>
      <c r="C10" s="10">
        <f>(VLOOKUP($A10,'[7]GVA &amp; labour productivity'!$C$42:$O$48,13,FALSE)/100)</f>
        <v>0.21837708830548927</v>
      </c>
      <c r="D10" s="11">
        <f>VLOOKUP(A10,'[7]GVA &amp; labour productivity'!$C$55:$O$61,13,FALSE)</f>
        <v>0.85428795067347663</v>
      </c>
      <c r="E10" s="52">
        <f t="shared" si="0"/>
        <v>0.85049437436072284</v>
      </c>
      <c r="F10" s="53">
        <f t="shared" si="1"/>
        <v>0.85428795067347663</v>
      </c>
      <c r="G10" s="62"/>
      <c r="H10" s="12">
        <f>+$E$7*100</f>
        <v>26.201841118308899</v>
      </c>
      <c r="I10" s="15">
        <f>+$F$7</f>
        <v>0.50735182324238692</v>
      </c>
      <c r="J10" s="13">
        <v>0</v>
      </c>
      <c r="K10" s="13"/>
      <c r="L10" s="13"/>
      <c r="M10" s="13"/>
      <c r="N10" s="13"/>
      <c r="O10" s="13"/>
      <c r="P10" s="13">
        <v>0</v>
      </c>
    </row>
    <row r="11" spans="1:16" x14ac:dyDescent="0.25">
      <c r="A11" s="8">
        <v>3</v>
      </c>
      <c r="B11" s="51" t="s">
        <v>33</v>
      </c>
      <c r="C11" s="10">
        <f>(VLOOKUP($A11,'[7]GVA &amp; labour productivity'!$C$42:$O$48,13,FALSE)/100)</f>
        <v>7.040572792362769E-2</v>
      </c>
      <c r="D11" s="11">
        <f>VLOOKUP(A11,'[7]GVA &amp; labour productivity'!$C$55:$O$61,13,FALSE)</f>
        <v>0.9679323374658112</v>
      </c>
      <c r="E11" s="52">
        <f t="shared" si="0"/>
        <v>0.92090010228435049</v>
      </c>
      <c r="F11" s="53">
        <f t="shared" si="1"/>
        <v>0.9679323374658112</v>
      </c>
      <c r="G11" s="62"/>
      <c r="H11" s="12">
        <f>+$E$7*100</f>
        <v>26.201841118308899</v>
      </c>
      <c r="I11" s="13">
        <v>0</v>
      </c>
      <c r="J11" s="29">
        <f>+$F$8</f>
        <v>0.57314710600615371</v>
      </c>
      <c r="K11" s="13"/>
      <c r="L11" s="13"/>
      <c r="M11" s="13"/>
      <c r="N11" s="13"/>
      <c r="O11" s="13"/>
      <c r="P11" s="13">
        <v>0</v>
      </c>
    </row>
    <row r="12" spans="1:16" x14ac:dyDescent="0.25">
      <c r="A12" s="8">
        <v>6</v>
      </c>
      <c r="B12" s="54" t="s">
        <v>76</v>
      </c>
      <c r="C12" s="10">
        <f>(VLOOKUP($A12,'[7]GVA &amp; labour productivity'!$C$42:$O$48,13,FALSE)/100)</f>
        <v>6.205250596658711E-2</v>
      </c>
      <c r="D12" s="11">
        <f>VLOOKUP(A12,'[7]GVA &amp; labour productivity'!$C$55:$O$61,13,FALSE)</f>
        <v>2.240263858211323</v>
      </c>
      <c r="E12" s="52">
        <f t="shared" si="0"/>
        <v>0.98295260825093755</v>
      </c>
      <c r="F12" s="53">
        <f t="shared" si="1"/>
        <v>2.240263858211323</v>
      </c>
      <c r="G12" s="62"/>
      <c r="H12" s="12">
        <f>AVERAGE(H11,H13)</f>
        <v>31.04330037504262</v>
      </c>
      <c r="I12" s="13"/>
      <c r="J12" s="29">
        <f>+$F$8</f>
        <v>0.57314710600615371</v>
      </c>
      <c r="K12" s="13"/>
      <c r="L12" s="13"/>
      <c r="M12" s="13"/>
      <c r="N12" s="13"/>
      <c r="O12" s="13"/>
      <c r="P12" s="13">
        <v>0</v>
      </c>
    </row>
    <row r="13" spans="1:16" x14ac:dyDescent="0.25">
      <c r="A13" s="8">
        <v>2</v>
      </c>
      <c r="B13" s="51" t="s">
        <v>73</v>
      </c>
      <c r="C13" s="10">
        <f>(VLOOKUP($A13,'[7]GVA &amp; labour productivity'!$C$42:$O$48,13,FALSE)/100)</f>
        <v>1.7047391749062394E-2</v>
      </c>
      <c r="D13" s="11">
        <f>VLOOKUP(A13,'[7]GVA &amp; labour productivity'!$C$55:$O$61,13,FALSE)</f>
        <v>11.854505232877628</v>
      </c>
      <c r="E13" s="52">
        <f t="shared" si="0"/>
        <v>1</v>
      </c>
      <c r="F13" s="53">
        <f t="shared" si="1"/>
        <v>11.854505232877628</v>
      </c>
      <c r="G13" s="62"/>
      <c r="H13" s="12">
        <f>+$E$8*100</f>
        <v>35.88475963177634</v>
      </c>
      <c r="I13" s="13"/>
      <c r="J13" s="29">
        <f>+$F$8</f>
        <v>0.57314710600615371</v>
      </c>
      <c r="K13" s="13">
        <v>0</v>
      </c>
      <c r="L13" s="13"/>
      <c r="M13" s="13"/>
      <c r="N13" s="13"/>
      <c r="O13" s="13"/>
      <c r="P13" s="13">
        <v>0</v>
      </c>
    </row>
    <row r="14" spans="1:16" x14ac:dyDescent="0.25">
      <c r="A14" s="8"/>
      <c r="B14" s="9"/>
      <c r="C14" s="10">
        <f>SUM(C7:C13)</f>
        <v>1</v>
      </c>
      <c r="D14" s="11"/>
      <c r="E14" s="10"/>
      <c r="F14" s="11"/>
      <c r="H14" s="12">
        <f>+$E$8*100</f>
        <v>35.88475963177634</v>
      </c>
      <c r="I14" s="13"/>
      <c r="J14" s="13">
        <v>0</v>
      </c>
      <c r="K14" s="20">
        <f>+$F$9</f>
        <v>0.78954909769318071</v>
      </c>
      <c r="L14" s="13"/>
      <c r="M14" s="13"/>
      <c r="N14" s="13"/>
      <c r="O14" s="13"/>
      <c r="P14" s="13">
        <v>0</v>
      </c>
    </row>
    <row r="15" spans="1:16" x14ac:dyDescent="0.25">
      <c r="B15" s="16"/>
      <c r="C15" s="18"/>
      <c r="D15" s="18"/>
      <c r="E15" s="19"/>
      <c r="F15" s="19"/>
      <c r="H15" s="12">
        <f>AVERAGE(H14,H16)</f>
        <v>49.548244118649848</v>
      </c>
      <c r="I15" s="13"/>
      <c r="J15" s="13"/>
      <c r="K15" s="20">
        <f>+$F$9</f>
        <v>0.78954909769318071</v>
      </c>
      <c r="L15" s="13"/>
      <c r="M15" s="13"/>
      <c r="N15" s="13"/>
      <c r="O15" s="13"/>
      <c r="P15" s="13">
        <v>0</v>
      </c>
    </row>
    <row r="16" spans="1:16" x14ac:dyDescent="0.25">
      <c r="H16" s="12">
        <f>+$E$9*100</f>
        <v>63.211728605523355</v>
      </c>
      <c r="I16" s="13"/>
      <c r="J16" s="13"/>
      <c r="K16" s="20">
        <f>+$F$9</f>
        <v>0.78954909769318071</v>
      </c>
      <c r="L16" s="13">
        <v>0</v>
      </c>
      <c r="M16" s="13"/>
      <c r="N16" s="13"/>
      <c r="O16" s="13"/>
      <c r="P16" s="13">
        <v>0</v>
      </c>
    </row>
    <row r="17" spans="1:16" x14ac:dyDescent="0.25">
      <c r="A17" s="31"/>
      <c r="B17" s="26"/>
      <c r="H17" s="12">
        <f>+$E$9*100</f>
        <v>63.211728605523355</v>
      </c>
      <c r="I17" s="13"/>
      <c r="J17" s="13"/>
      <c r="K17" s="13">
        <v>0</v>
      </c>
      <c r="L17" s="21">
        <f>+$F$10</f>
        <v>0.85428795067347663</v>
      </c>
      <c r="M17" s="13"/>
      <c r="N17" s="13"/>
      <c r="O17" s="13"/>
      <c r="P17" s="13">
        <v>0</v>
      </c>
    </row>
    <row r="18" spans="1:16" x14ac:dyDescent="0.25">
      <c r="H18" s="12">
        <f>AVERAGE(H17,H19)</f>
        <v>74.130583020797815</v>
      </c>
      <c r="I18" s="13"/>
      <c r="J18" s="13"/>
      <c r="K18" s="13"/>
      <c r="L18" s="21">
        <f>+$F$10</f>
        <v>0.85428795067347663</v>
      </c>
      <c r="M18" s="13"/>
      <c r="N18" s="13"/>
      <c r="O18" s="13"/>
      <c r="P18" s="13">
        <v>0</v>
      </c>
    </row>
    <row r="19" spans="1:16" x14ac:dyDescent="0.25">
      <c r="H19" s="12">
        <f>+$E$10*100</f>
        <v>85.049437436072282</v>
      </c>
      <c r="I19" s="13"/>
      <c r="J19" s="13"/>
      <c r="K19" s="13"/>
      <c r="L19" s="21">
        <f>+$F$10</f>
        <v>0.85428795067347663</v>
      </c>
      <c r="M19" s="13">
        <v>0</v>
      </c>
      <c r="N19" s="13"/>
      <c r="O19" s="13"/>
      <c r="P19" s="13">
        <v>0</v>
      </c>
    </row>
    <row r="20" spans="1:16" x14ac:dyDescent="0.25">
      <c r="H20" s="12">
        <f>+$E$10*100</f>
        <v>85.049437436072282</v>
      </c>
      <c r="I20" s="13"/>
      <c r="J20" s="13"/>
      <c r="K20" s="13"/>
      <c r="L20" s="13">
        <v>0</v>
      </c>
      <c r="M20" s="21">
        <f>+$F$11</f>
        <v>0.9679323374658112</v>
      </c>
      <c r="N20" s="13"/>
      <c r="O20" s="13"/>
      <c r="P20" s="13">
        <v>0</v>
      </c>
    </row>
    <row r="21" spans="1:16" x14ac:dyDescent="0.25">
      <c r="H21" s="12">
        <f>AVERAGE(H20,H22)</f>
        <v>88.569723832253658</v>
      </c>
      <c r="I21" s="13"/>
      <c r="J21" s="13"/>
      <c r="K21" s="13"/>
      <c r="L21" s="13"/>
      <c r="M21" s="21">
        <f>+$F$11</f>
        <v>0.9679323374658112</v>
      </c>
      <c r="N21" s="13"/>
      <c r="O21" s="13"/>
      <c r="P21" s="13">
        <v>0</v>
      </c>
    </row>
    <row r="22" spans="1:16" x14ac:dyDescent="0.25">
      <c r="H22" s="12">
        <f>+$E$11*100</f>
        <v>92.090010228435048</v>
      </c>
      <c r="I22" s="13"/>
      <c r="J22" s="13"/>
      <c r="K22" s="13"/>
      <c r="L22" s="13"/>
      <c r="M22" s="21">
        <f>+$F$11</f>
        <v>0.9679323374658112</v>
      </c>
      <c r="N22" s="13">
        <v>0</v>
      </c>
      <c r="O22" s="13"/>
      <c r="P22" s="13">
        <v>0</v>
      </c>
    </row>
    <row r="23" spans="1:16" x14ac:dyDescent="0.25">
      <c r="H23" s="12">
        <f>+$E$11*100</f>
        <v>92.090010228435048</v>
      </c>
      <c r="I23" s="13"/>
      <c r="J23" s="13"/>
      <c r="K23" s="13"/>
      <c r="L23" s="13"/>
      <c r="M23" s="13">
        <v>0</v>
      </c>
      <c r="N23" s="21">
        <f>+$F$12</f>
        <v>2.240263858211323</v>
      </c>
      <c r="O23" s="13"/>
      <c r="P23" s="13">
        <v>0</v>
      </c>
    </row>
    <row r="24" spans="1:16" x14ac:dyDescent="0.25">
      <c r="H24" s="12">
        <f>AVERAGE(H23,H25)</f>
        <v>95.192635526764406</v>
      </c>
      <c r="I24" s="13"/>
      <c r="J24" s="13"/>
      <c r="K24" s="13"/>
      <c r="L24" s="13"/>
      <c r="M24" s="13"/>
      <c r="N24" s="21">
        <f>+$F$12</f>
        <v>2.240263858211323</v>
      </c>
      <c r="O24" s="13"/>
      <c r="P24" s="13">
        <v>0</v>
      </c>
    </row>
    <row r="25" spans="1:16" x14ac:dyDescent="0.25">
      <c r="H25" s="12">
        <f>+$E$12*100</f>
        <v>98.295260825093749</v>
      </c>
      <c r="I25" s="13"/>
      <c r="J25" s="13"/>
      <c r="K25" s="13"/>
      <c r="L25" s="13"/>
      <c r="M25" s="13"/>
      <c r="N25" s="21">
        <f>+$F$12</f>
        <v>2.240263858211323</v>
      </c>
      <c r="O25" s="13">
        <v>0</v>
      </c>
      <c r="P25" s="13">
        <v>0</v>
      </c>
    </row>
    <row r="26" spans="1:16" x14ac:dyDescent="0.25">
      <c r="H26" s="12">
        <f>+$E$12*100</f>
        <v>98.295260825093749</v>
      </c>
      <c r="I26" s="13"/>
      <c r="J26" s="13"/>
      <c r="K26" s="13"/>
      <c r="L26" s="13"/>
      <c r="M26" s="13"/>
      <c r="N26" s="13">
        <v>0</v>
      </c>
      <c r="O26" s="21">
        <f>+$F$13</f>
        <v>11.854505232877628</v>
      </c>
      <c r="P26" s="13">
        <v>0</v>
      </c>
    </row>
    <row r="27" spans="1:16" x14ac:dyDescent="0.25">
      <c r="H27" s="12">
        <f>AVERAGE(H26,H28)</f>
        <v>99.147630412546874</v>
      </c>
      <c r="I27" s="13"/>
      <c r="J27" s="13"/>
      <c r="K27" s="13"/>
      <c r="L27" s="13"/>
      <c r="M27" s="13"/>
      <c r="N27" s="13"/>
      <c r="O27" s="21">
        <f>+$F$13</f>
        <v>11.854505232877628</v>
      </c>
      <c r="P27" s="13">
        <v>0</v>
      </c>
    </row>
    <row r="28" spans="1:16" x14ac:dyDescent="0.25">
      <c r="H28" s="12">
        <f>+$E$13*100</f>
        <v>100</v>
      </c>
      <c r="I28" s="13"/>
      <c r="J28" s="13"/>
      <c r="K28" s="13"/>
      <c r="L28" s="13"/>
      <c r="M28" s="13"/>
      <c r="N28" s="13"/>
      <c r="O28" s="21">
        <f>+$F$13</f>
        <v>11.854505232877628</v>
      </c>
      <c r="P28" s="13">
        <v>0</v>
      </c>
    </row>
    <row r="29" spans="1:16" x14ac:dyDescent="0.25">
      <c r="H29" s="12">
        <f>+$E$13*100</f>
        <v>100</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4" spans="1:17" s="98" customFormat="1" ht="14.4" x14ac:dyDescent="0.3">
      <c r="A4" s="93" t="s">
        <v>68</v>
      </c>
      <c r="B4" s="100"/>
      <c r="C4" s="101"/>
      <c r="D4" s="101"/>
      <c r="E4" s="101"/>
      <c r="F4" s="63"/>
    </row>
    <row r="5" spans="1:17" x14ac:dyDescent="0.25">
      <c r="A5" s="38"/>
      <c r="B5" s="2"/>
      <c r="C5" s="38"/>
      <c r="D5" s="50" t="s">
        <v>83</v>
      </c>
      <c r="E5" s="38"/>
      <c r="F5" s="64"/>
    </row>
    <row r="6" spans="1:17" ht="48" x14ac:dyDescent="0.25">
      <c r="A6" s="4" t="s">
        <v>2</v>
      </c>
      <c r="B6" s="5" t="s">
        <v>3</v>
      </c>
      <c r="C6" s="6" t="s">
        <v>30</v>
      </c>
      <c r="D6" s="6" t="s">
        <v>31</v>
      </c>
      <c r="E6" s="6" t="s">
        <v>32</v>
      </c>
      <c r="F6" s="6" t="s">
        <v>31</v>
      </c>
      <c r="H6" s="4"/>
      <c r="I6" s="4" t="s">
        <v>7</v>
      </c>
      <c r="J6" s="7" t="s">
        <v>34</v>
      </c>
      <c r="K6" s="4" t="s">
        <v>66</v>
      </c>
      <c r="L6" s="4" t="s">
        <v>36</v>
      </c>
      <c r="M6" s="7" t="s">
        <v>33</v>
      </c>
      <c r="N6" s="4" t="s">
        <v>37</v>
      </c>
      <c r="O6" s="7" t="s">
        <v>39</v>
      </c>
      <c r="P6" s="7"/>
      <c r="Q6" s="4"/>
    </row>
    <row r="7" spans="1:17" x14ac:dyDescent="0.25">
      <c r="A7" s="8">
        <v>1</v>
      </c>
      <c r="B7" s="9" t="s">
        <v>7</v>
      </c>
      <c r="C7" s="28">
        <v>0.72827401430741678</v>
      </c>
      <c r="D7" s="11">
        <v>0.27412841655208475</v>
      </c>
      <c r="E7" s="10">
        <v>0.72827401430741678</v>
      </c>
      <c r="F7" s="11">
        <v>0.27412841655208475</v>
      </c>
      <c r="H7" s="12">
        <v>0</v>
      </c>
      <c r="I7" s="13">
        <v>0</v>
      </c>
      <c r="J7" s="13"/>
      <c r="K7" s="13"/>
      <c r="L7" s="13"/>
      <c r="M7" s="13"/>
      <c r="N7" s="13"/>
      <c r="O7" s="13"/>
      <c r="P7" s="13"/>
      <c r="Q7" s="13">
        <v>0</v>
      </c>
    </row>
    <row r="8" spans="1:17" x14ac:dyDescent="0.25">
      <c r="A8" s="8">
        <v>2</v>
      </c>
      <c r="B8" s="9" t="s">
        <v>34</v>
      </c>
      <c r="C8" s="28">
        <v>2.3663398650297981E-2</v>
      </c>
      <c r="D8" s="11">
        <v>1.6978679570792439</v>
      </c>
      <c r="E8" s="10">
        <v>0.75193741295771477</v>
      </c>
      <c r="F8" s="11">
        <v>1.6978679570792439</v>
      </c>
      <c r="H8" s="12">
        <v>0</v>
      </c>
      <c r="I8" s="15">
        <f>+$F$7</f>
        <v>0.27412841655208475</v>
      </c>
      <c r="J8" s="13"/>
      <c r="K8" s="13"/>
      <c r="L8" s="13"/>
      <c r="M8" s="13"/>
      <c r="N8" s="13"/>
      <c r="O8" s="13"/>
      <c r="P8" s="13"/>
      <c r="Q8" s="13">
        <v>0</v>
      </c>
    </row>
    <row r="9" spans="1:17" x14ac:dyDescent="0.25">
      <c r="A9" s="8">
        <v>8</v>
      </c>
      <c r="B9" s="14" t="s">
        <v>66</v>
      </c>
      <c r="C9" s="28">
        <v>6.4656026536653685E-2</v>
      </c>
      <c r="D9" s="11">
        <v>1.8018951564096488</v>
      </c>
      <c r="E9" s="10">
        <v>0.81659343949436847</v>
      </c>
      <c r="F9" s="11">
        <v>1.8018951564096488</v>
      </c>
      <c r="H9" s="12">
        <f>AVERAGE(H8,H10)</f>
        <v>36.413700715370837</v>
      </c>
      <c r="I9" s="15">
        <f>+$F$7</f>
        <v>0.27412841655208475</v>
      </c>
      <c r="J9" s="13"/>
      <c r="K9" s="13"/>
      <c r="L9" s="13"/>
      <c r="M9" s="13"/>
      <c r="N9" s="13"/>
      <c r="O9" s="13"/>
      <c r="P9" s="13"/>
      <c r="Q9" s="13">
        <v>0</v>
      </c>
    </row>
    <row r="10" spans="1:17" x14ac:dyDescent="0.25">
      <c r="A10" s="8">
        <v>5</v>
      </c>
      <c r="B10" s="14" t="s">
        <v>36</v>
      </c>
      <c r="C10" s="28">
        <v>0.12139067303193646</v>
      </c>
      <c r="D10" s="11">
        <v>2.1864822692201518</v>
      </c>
      <c r="E10" s="10">
        <v>0.93798411252630487</v>
      </c>
      <c r="F10" s="11">
        <v>2.1864822692201518</v>
      </c>
      <c r="H10" s="12">
        <f>+$E$7*100</f>
        <v>72.827401430741673</v>
      </c>
      <c r="I10" s="15">
        <f>+$F$7</f>
        <v>0.27412841655208475</v>
      </c>
      <c r="J10" s="13">
        <v>0</v>
      </c>
      <c r="K10" s="13"/>
      <c r="L10" s="13"/>
      <c r="M10" s="13"/>
      <c r="N10" s="13"/>
      <c r="O10" s="13"/>
      <c r="P10" s="13"/>
      <c r="Q10" s="13">
        <v>0</v>
      </c>
    </row>
    <row r="11" spans="1:17" x14ac:dyDescent="0.25">
      <c r="A11" s="8">
        <v>3</v>
      </c>
      <c r="B11" s="9" t="s">
        <v>33</v>
      </c>
      <c r="C11" s="28">
        <v>3.2918443512617475E-2</v>
      </c>
      <c r="D11" s="11">
        <v>3.0354410200832205</v>
      </c>
      <c r="E11" s="10">
        <v>0.97090255603892239</v>
      </c>
      <c r="F11" s="11">
        <v>3.0354410200832205</v>
      </c>
      <c r="H11" s="12">
        <f>+$E$7*100</f>
        <v>72.827401430741673</v>
      </c>
      <c r="I11" s="13">
        <v>0</v>
      </c>
      <c r="J11" s="29">
        <f>+$F$8</f>
        <v>1.6978679570792439</v>
      </c>
      <c r="K11" s="13"/>
      <c r="L11" s="13"/>
      <c r="M11" s="13"/>
      <c r="N11" s="13"/>
      <c r="O11" s="13"/>
      <c r="P11" s="13"/>
      <c r="Q11" s="13">
        <v>0</v>
      </c>
    </row>
    <row r="12" spans="1:17" x14ac:dyDescent="0.25">
      <c r="A12" s="8">
        <v>4</v>
      </c>
      <c r="B12" s="14" t="s">
        <v>37</v>
      </c>
      <c r="C12" s="28">
        <v>1.8166433484657758E-2</v>
      </c>
      <c r="D12" s="11">
        <v>9.3041407367908864</v>
      </c>
      <c r="E12" s="10">
        <v>0.98906898952358013</v>
      </c>
      <c r="F12" s="11">
        <v>9.3041407367908864</v>
      </c>
      <c r="H12" s="12">
        <f>AVERAGE(H11,H13)</f>
        <v>74.010571363256574</v>
      </c>
      <c r="I12" s="13"/>
      <c r="J12" s="29">
        <f>+$F$8</f>
        <v>1.6978679570792439</v>
      </c>
      <c r="K12" s="13"/>
      <c r="L12" s="13"/>
      <c r="M12" s="13"/>
      <c r="N12" s="13"/>
      <c r="O12" s="13"/>
      <c r="P12" s="13"/>
      <c r="Q12" s="13">
        <v>0</v>
      </c>
    </row>
    <row r="13" spans="1:17" x14ac:dyDescent="0.25">
      <c r="A13" s="8">
        <v>6</v>
      </c>
      <c r="B13" s="9" t="s">
        <v>39</v>
      </c>
      <c r="C13" s="28">
        <v>1.0931010476419889E-2</v>
      </c>
      <c r="D13" s="11">
        <v>10.00045592210699</v>
      </c>
      <c r="E13" s="10">
        <v>1</v>
      </c>
      <c r="F13" s="11">
        <v>10.00045592210699</v>
      </c>
      <c r="H13" s="12">
        <f>+$E$8*100</f>
        <v>75.193741295771474</v>
      </c>
      <c r="I13" s="13"/>
      <c r="J13" s="29">
        <f>+$F$8</f>
        <v>1.6978679570792439</v>
      </c>
      <c r="K13" s="13">
        <v>0</v>
      </c>
      <c r="L13" s="13"/>
      <c r="M13" s="13"/>
      <c r="N13" s="13"/>
      <c r="O13" s="13"/>
      <c r="P13" s="13"/>
      <c r="Q13" s="13">
        <v>0</v>
      </c>
    </row>
    <row r="14" spans="1:17" x14ac:dyDescent="0.25">
      <c r="B14" s="16"/>
      <c r="C14" s="18"/>
      <c r="D14" s="18"/>
      <c r="E14" s="19"/>
      <c r="F14" s="19"/>
      <c r="H14" s="12">
        <f>+$E$8*100</f>
        <v>75.193741295771474</v>
      </c>
      <c r="I14" s="13"/>
      <c r="J14" s="13">
        <v>0</v>
      </c>
      <c r="K14" s="20">
        <f>+$F$9</f>
        <v>1.8018951564096488</v>
      </c>
      <c r="L14" s="13"/>
      <c r="M14" s="13"/>
      <c r="N14" s="13"/>
      <c r="O14" s="13"/>
      <c r="P14" s="13"/>
      <c r="Q14" s="13">
        <v>0</v>
      </c>
    </row>
    <row r="15" spans="1:17" x14ac:dyDescent="0.25">
      <c r="H15" s="12">
        <f>AVERAGE(H14,H16)</f>
        <v>78.42654262260416</v>
      </c>
      <c r="I15" s="13"/>
      <c r="J15" s="13"/>
      <c r="K15" s="20">
        <f>+$F$9</f>
        <v>1.8018951564096488</v>
      </c>
      <c r="L15" s="13"/>
      <c r="M15" s="13"/>
      <c r="N15" s="13"/>
      <c r="O15" s="13"/>
      <c r="P15" s="13"/>
      <c r="Q15" s="13">
        <v>0</v>
      </c>
    </row>
    <row r="16" spans="1:17" x14ac:dyDescent="0.25">
      <c r="A16" s="31"/>
      <c r="B16" s="26"/>
      <c r="H16" s="12">
        <f>+$E$9*100</f>
        <v>81.659343949436845</v>
      </c>
      <c r="I16" s="13"/>
      <c r="J16" s="13"/>
      <c r="K16" s="20">
        <f>+$F$9</f>
        <v>1.8018951564096488</v>
      </c>
      <c r="L16" s="13">
        <v>0</v>
      </c>
      <c r="M16" s="13"/>
      <c r="N16" s="13"/>
      <c r="O16" s="13"/>
      <c r="P16" s="13"/>
      <c r="Q16" s="13">
        <v>0</v>
      </c>
    </row>
    <row r="17" spans="1:17" x14ac:dyDescent="0.25">
      <c r="A17" s="27"/>
      <c r="B17" s="27"/>
      <c r="H17" s="12">
        <f>+$E$9*100</f>
        <v>81.659343949436845</v>
      </c>
      <c r="I17" s="13"/>
      <c r="J17" s="13"/>
      <c r="K17" s="13">
        <v>0</v>
      </c>
      <c r="L17" s="21">
        <f>+$F$10</f>
        <v>2.1864822692201518</v>
      </c>
      <c r="M17" s="13"/>
      <c r="N17" s="13"/>
      <c r="O17" s="13"/>
      <c r="P17" s="13"/>
      <c r="Q17" s="13">
        <v>0</v>
      </c>
    </row>
    <row r="18" spans="1:17" x14ac:dyDescent="0.25">
      <c r="H18" s="12">
        <f>AVERAGE(H17,H19)</f>
        <v>87.728877601033673</v>
      </c>
      <c r="I18" s="13"/>
      <c r="J18" s="13"/>
      <c r="K18" s="13"/>
      <c r="L18" s="21">
        <f>+$F$10</f>
        <v>2.1864822692201518</v>
      </c>
      <c r="M18" s="13"/>
      <c r="N18" s="13"/>
      <c r="O18" s="13"/>
      <c r="P18" s="13"/>
      <c r="Q18" s="13">
        <v>0</v>
      </c>
    </row>
    <row r="19" spans="1:17" x14ac:dyDescent="0.25">
      <c r="H19" s="12">
        <f>+$E$10*100</f>
        <v>93.798411252630487</v>
      </c>
      <c r="I19" s="13"/>
      <c r="J19" s="13"/>
      <c r="K19" s="13"/>
      <c r="L19" s="21">
        <f>+$F$10</f>
        <v>2.1864822692201518</v>
      </c>
      <c r="M19" s="13">
        <v>0</v>
      </c>
      <c r="N19" s="13"/>
      <c r="O19" s="13"/>
      <c r="P19" s="13"/>
      <c r="Q19" s="13">
        <v>0</v>
      </c>
    </row>
    <row r="20" spans="1:17" x14ac:dyDescent="0.25">
      <c r="H20" s="12">
        <f>+$E$10*100</f>
        <v>93.798411252630487</v>
      </c>
      <c r="I20" s="13"/>
      <c r="J20" s="13"/>
      <c r="K20" s="13"/>
      <c r="L20" s="13">
        <v>0</v>
      </c>
      <c r="M20" s="21">
        <f>+$F$11</f>
        <v>3.0354410200832205</v>
      </c>
      <c r="N20" s="13"/>
      <c r="O20" s="13"/>
      <c r="P20" s="13"/>
      <c r="Q20" s="13">
        <v>0</v>
      </c>
    </row>
    <row r="21" spans="1:17" x14ac:dyDescent="0.25">
      <c r="H21" s="12">
        <f>AVERAGE(H20,H22)</f>
        <v>95.444333428261359</v>
      </c>
      <c r="I21" s="13"/>
      <c r="J21" s="13"/>
      <c r="K21" s="13"/>
      <c r="L21" s="13"/>
      <c r="M21" s="21">
        <f>+$F$11</f>
        <v>3.0354410200832205</v>
      </c>
      <c r="N21" s="13"/>
      <c r="O21" s="13"/>
      <c r="P21" s="13"/>
      <c r="Q21" s="13">
        <v>0</v>
      </c>
    </row>
    <row r="22" spans="1:17" x14ac:dyDescent="0.25">
      <c r="H22" s="12">
        <f>+$E$11*100</f>
        <v>97.090255603892246</v>
      </c>
      <c r="I22" s="13"/>
      <c r="J22" s="13"/>
      <c r="K22" s="13"/>
      <c r="L22" s="13"/>
      <c r="M22" s="21">
        <f>+$F$11</f>
        <v>3.0354410200832205</v>
      </c>
      <c r="N22" s="13">
        <v>0</v>
      </c>
      <c r="O22" s="13"/>
      <c r="P22" s="13"/>
      <c r="Q22" s="13">
        <v>0</v>
      </c>
    </row>
    <row r="23" spans="1:17" x14ac:dyDescent="0.25">
      <c r="H23" s="12">
        <f>+$E$11*100</f>
        <v>97.090255603892246</v>
      </c>
      <c r="I23" s="13"/>
      <c r="J23" s="13"/>
      <c r="K23" s="13"/>
      <c r="L23" s="13"/>
      <c r="M23" s="13">
        <v>0</v>
      </c>
      <c r="N23" s="21">
        <f>+$F$12</f>
        <v>9.3041407367908864</v>
      </c>
      <c r="O23" s="13"/>
      <c r="P23" s="13"/>
      <c r="Q23" s="13">
        <v>0</v>
      </c>
    </row>
    <row r="24" spans="1:17" x14ac:dyDescent="0.25">
      <c r="H24" s="12">
        <f>AVERAGE(H23,H25)</f>
        <v>97.99857727812514</v>
      </c>
      <c r="I24" s="13"/>
      <c r="J24" s="13"/>
      <c r="K24" s="13"/>
      <c r="L24" s="13"/>
      <c r="M24" s="13"/>
      <c r="N24" s="21">
        <f>+$F$12</f>
        <v>9.3041407367908864</v>
      </c>
      <c r="O24" s="13"/>
      <c r="P24" s="13"/>
      <c r="Q24" s="13">
        <v>0</v>
      </c>
    </row>
    <row r="25" spans="1:17" x14ac:dyDescent="0.25">
      <c r="H25" s="12">
        <f>+$E$12*100</f>
        <v>98.90689895235802</v>
      </c>
      <c r="I25" s="13"/>
      <c r="J25" s="13"/>
      <c r="K25" s="13"/>
      <c r="L25" s="13"/>
      <c r="M25" s="13"/>
      <c r="N25" s="21">
        <f>+$F$12</f>
        <v>9.3041407367908864</v>
      </c>
      <c r="O25" s="13">
        <v>0</v>
      </c>
      <c r="P25" s="13"/>
      <c r="Q25" s="13">
        <v>0</v>
      </c>
    </row>
    <row r="26" spans="1:17" x14ac:dyDescent="0.25">
      <c r="H26" s="12">
        <f>+$E$12*100</f>
        <v>98.90689895235802</v>
      </c>
      <c r="I26" s="13"/>
      <c r="J26" s="13"/>
      <c r="K26" s="13"/>
      <c r="L26" s="13"/>
      <c r="M26" s="13"/>
      <c r="N26" s="13">
        <v>0</v>
      </c>
      <c r="O26" s="21">
        <f>+$F$13</f>
        <v>10.00045592210699</v>
      </c>
      <c r="P26" s="13"/>
      <c r="Q26" s="13">
        <v>0</v>
      </c>
    </row>
    <row r="27" spans="1:17" x14ac:dyDescent="0.25">
      <c r="H27" s="12">
        <f>AVERAGE(H26,H28)</f>
        <v>99.453449476179003</v>
      </c>
      <c r="I27" s="13"/>
      <c r="J27" s="13"/>
      <c r="K27" s="13"/>
      <c r="L27" s="13"/>
      <c r="M27" s="13"/>
      <c r="N27" s="13"/>
      <c r="O27" s="21">
        <f>+$F$13</f>
        <v>10.00045592210699</v>
      </c>
      <c r="P27" s="13"/>
      <c r="Q27" s="13">
        <v>0</v>
      </c>
    </row>
    <row r="28" spans="1:17" x14ac:dyDescent="0.25">
      <c r="H28" s="12">
        <f>+$E$13*100</f>
        <v>100</v>
      </c>
      <c r="I28" s="13"/>
      <c r="J28" s="13"/>
      <c r="K28" s="13"/>
      <c r="L28" s="13"/>
      <c r="M28" s="13"/>
      <c r="N28" s="13"/>
      <c r="O28" s="21">
        <f>+$F$13</f>
        <v>10.00045592210699</v>
      </c>
      <c r="P28" s="13">
        <v>0</v>
      </c>
      <c r="Q28" s="13">
        <v>0</v>
      </c>
    </row>
    <row r="29" spans="1:17" x14ac:dyDescent="0.25">
      <c r="H29" s="12">
        <f>+$E$13*100</f>
        <v>100</v>
      </c>
      <c r="I29" s="13"/>
      <c r="J29" s="13"/>
      <c r="K29" s="13"/>
      <c r="L29" s="13"/>
      <c r="M29" s="13"/>
      <c r="N29" s="13"/>
      <c r="O29" s="13">
        <v>0</v>
      </c>
      <c r="P29" s="21">
        <f>+$F$14</f>
        <v>0</v>
      </c>
      <c r="Q29" s="13">
        <v>0</v>
      </c>
    </row>
    <row r="30" spans="1:17" x14ac:dyDescent="0.25">
      <c r="H30" s="12">
        <f>AVERAGE(H29,H31)</f>
        <v>50</v>
      </c>
      <c r="I30" s="13"/>
      <c r="J30" s="13"/>
      <c r="K30" s="13"/>
      <c r="L30" s="13"/>
      <c r="M30" s="13"/>
      <c r="N30" s="13"/>
      <c r="O30" s="13"/>
      <c r="P30" s="21">
        <f>+$F$14</f>
        <v>0</v>
      </c>
      <c r="Q30" s="13">
        <v>0</v>
      </c>
    </row>
    <row r="31" spans="1:17" x14ac:dyDescent="0.25">
      <c r="H31" s="12">
        <f>+$E$14*100</f>
        <v>0</v>
      </c>
      <c r="I31" s="13"/>
      <c r="J31" s="13"/>
      <c r="K31" s="13"/>
      <c r="L31" s="13"/>
      <c r="M31" s="13"/>
      <c r="N31" s="13"/>
      <c r="O31" s="13"/>
      <c r="P31" s="21">
        <f>+$F$14</f>
        <v>0</v>
      </c>
      <c r="Q31" s="13">
        <v>0</v>
      </c>
    </row>
    <row r="32" spans="1:17" x14ac:dyDescent="0.25">
      <c r="H32" s="12">
        <f>+$E$14*100</f>
        <v>0</v>
      </c>
      <c r="I32" s="13"/>
      <c r="J32" s="13"/>
      <c r="K32" s="13"/>
      <c r="L32" s="13"/>
      <c r="M32" s="13"/>
      <c r="N32" s="13"/>
      <c r="O32" s="13"/>
      <c r="P32" s="13">
        <v>0</v>
      </c>
      <c r="Q32" s="13">
        <v>0</v>
      </c>
    </row>
  </sheetData>
  <mergeCells count="1">
    <mergeCell ref="F4:F5"/>
  </mergeCells>
  <hyperlinks>
    <hyperlink ref="A4" location="CONTENTS!A7" display="CONTENTS!A7"/>
  </hyperlinks>
  <pageMargins left="0.7" right="0.7" top="0.75" bottom="0.75" header="0.3" footer="0.3"/>
  <pageSetup paperSize="9" orientation="portrait"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74</v>
      </c>
      <c r="K6" s="4" t="s">
        <v>75</v>
      </c>
      <c r="L6" s="4" t="s">
        <v>76</v>
      </c>
      <c r="M6" s="7" t="s">
        <v>33</v>
      </c>
      <c r="N6" s="4" t="s">
        <v>73</v>
      </c>
      <c r="O6" s="7" t="s">
        <v>77</v>
      </c>
      <c r="P6" s="4"/>
    </row>
    <row r="7" spans="1:16" x14ac:dyDescent="0.25">
      <c r="A7" s="8">
        <v>1</v>
      </c>
      <c r="B7" s="51" t="s">
        <v>7</v>
      </c>
      <c r="C7" s="10">
        <f>(VLOOKUP($A7,'[8]GVA &amp; labour productivity'!$C$43:$O$49,13,FALSE)/100)</f>
        <v>0.55279387030461591</v>
      </c>
      <c r="D7" s="11">
        <f>VLOOKUP(A7,'[8]GVA &amp; labour productivity'!$C$56:$O$62,13,FALSE)</f>
        <v>0.30850688647828889</v>
      </c>
      <c r="E7" s="52">
        <f>+C7</f>
        <v>0.55279387030461591</v>
      </c>
      <c r="F7" s="53">
        <f>+D7</f>
        <v>0.30850688647828889</v>
      </c>
      <c r="G7" s="62"/>
      <c r="H7" s="12">
        <v>0</v>
      </c>
      <c r="I7" s="13">
        <v>0</v>
      </c>
      <c r="J7" s="13"/>
      <c r="K7" s="13"/>
      <c r="L7" s="13"/>
      <c r="M7" s="13"/>
      <c r="N7" s="13"/>
      <c r="O7" s="13"/>
      <c r="P7" s="13">
        <v>0</v>
      </c>
    </row>
    <row r="8" spans="1:16" x14ac:dyDescent="0.25">
      <c r="A8" s="8">
        <v>5</v>
      </c>
      <c r="B8" s="51" t="s">
        <v>74</v>
      </c>
      <c r="C8" s="10">
        <f>(VLOOKUP($A8,'[8]GVA &amp; labour productivity'!$C$43:$O$49,13,FALSE)/100)</f>
        <v>0.13660997944309475</v>
      </c>
      <c r="D8" s="11">
        <f>VLOOKUP(A8,'[8]GVA &amp; labour productivity'!$C$56:$O$62,13,FALSE)</f>
        <v>1.2979040946221065</v>
      </c>
      <c r="E8" s="52">
        <f t="shared" ref="E8:E13" si="0">+E7+C8</f>
        <v>0.68940384974771063</v>
      </c>
      <c r="F8" s="53">
        <f t="shared" ref="F8:F13" si="1">+D8</f>
        <v>1.2979040946221065</v>
      </c>
      <c r="G8" s="62"/>
      <c r="H8" s="12">
        <v>0</v>
      </c>
      <c r="I8" s="15">
        <f>+$F$7</f>
        <v>0.30850688647828889</v>
      </c>
      <c r="J8" s="13"/>
      <c r="K8" s="13"/>
      <c r="L8" s="13"/>
      <c r="M8" s="13"/>
      <c r="N8" s="13"/>
      <c r="O8" s="13"/>
      <c r="P8" s="13">
        <v>0</v>
      </c>
    </row>
    <row r="9" spans="1:16" x14ac:dyDescent="0.25">
      <c r="A9" s="8">
        <v>7</v>
      </c>
      <c r="B9" s="51" t="s">
        <v>75</v>
      </c>
      <c r="C9" s="10">
        <f>(VLOOKUP($A9,'[8]GVA &amp; labour productivity'!$C$43:$O$49,13,FALSE)/100)</f>
        <v>0.17473369463651653</v>
      </c>
      <c r="D9" s="11">
        <f>VLOOKUP(A9,'[8]GVA &amp; labour productivity'!$C$56:$O$62,13,FALSE)</f>
        <v>1.4598321945991732</v>
      </c>
      <c r="E9" s="52">
        <f t="shared" si="0"/>
        <v>0.86413754438422719</v>
      </c>
      <c r="F9" s="53">
        <f t="shared" si="1"/>
        <v>1.4598321945991732</v>
      </c>
      <c r="G9" s="62"/>
      <c r="H9" s="12">
        <f>AVERAGE(H8,H10)</f>
        <v>27.639693515230796</v>
      </c>
      <c r="I9" s="15">
        <f>+$F$7</f>
        <v>0.30850688647828889</v>
      </c>
      <c r="J9" s="13"/>
      <c r="K9" s="13"/>
      <c r="L9" s="13"/>
      <c r="M9" s="13"/>
      <c r="N9" s="13"/>
      <c r="O9" s="13"/>
      <c r="P9" s="13">
        <v>0</v>
      </c>
    </row>
    <row r="10" spans="1:16" x14ac:dyDescent="0.25">
      <c r="A10" s="8">
        <v>6</v>
      </c>
      <c r="B10" s="54" t="s">
        <v>76</v>
      </c>
      <c r="C10" s="10">
        <f>(VLOOKUP($A10,'[8]GVA &amp; labour productivity'!$C$43:$O$49,13,FALSE)/100)</f>
        <v>3.5133619884133806E-2</v>
      </c>
      <c r="D10" s="11">
        <f>VLOOKUP(A10,'[8]GVA &amp; labour productivity'!$C$56:$O$62,13,FALSE)</f>
        <v>2.4212048792781049</v>
      </c>
      <c r="E10" s="52">
        <f t="shared" si="0"/>
        <v>0.89927116426836096</v>
      </c>
      <c r="F10" s="53">
        <f t="shared" si="1"/>
        <v>2.4212048792781049</v>
      </c>
      <c r="G10" s="62"/>
      <c r="H10" s="12">
        <f>+$E$7*100</f>
        <v>55.279387030461592</v>
      </c>
      <c r="I10" s="15">
        <f>+$F$7</f>
        <v>0.30850688647828889</v>
      </c>
      <c r="J10" s="13">
        <v>0</v>
      </c>
      <c r="K10" s="13"/>
      <c r="L10" s="13"/>
      <c r="M10" s="13"/>
      <c r="N10" s="13"/>
      <c r="O10" s="13"/>
      <c r="P10" s="13">
        <v>0</v>
      </c>
    </row>
    <row r="11" spans="1:16" x14ac:dyDescent="0.25">
      <c r="A11" s="8">
        <v>3</v>
      </c>
      <c r="B11" s="51" t="s">
        <v>33</v>
      </c>
      <c r="C11" s="10">
        <f>(VLOOKUP($A11,'[8]GVA &amp; labour productivity'!$C$43:$O$49,13,FALSE)/100)</f>
        <v>4.0740048589048776E-2</v>
      </c>
      <c r="D11" s="11">
        <f>VLOOKUP(A11,'[8]GVA &amp; labour productivity'!$C$56:$O$62,13,FALSE)</f>
        <v>2.4311679897962257</v>
      </c>
      <c r="E11" s="52">
        <f t="shared" si="0"/>
        <v>0.94001121285740974</v>
      </c>
      <c r="F11" s="53">
        <f t="shared" si="1"/>
        <v>2.4311679897962257</v>
      </c>
      <c r="G11" s="62"/>
      <c r="H11" s="12">
        <f>+$E$7*100</f>
        <v>55.279387030461592</v>
      </c>
      <c r="I11" s="13">
        <v>0</v>
      </c>
      <c r="J11" s="29">
        <f>+$F$8</f>
        <v>1.2979040946221065</v>
      </c>
      <c r="K11" s="13"/>
      <c r="L11" s="13"/>
      <c r="M11" s="13"/>
      <c r="N11" s="13"/>
      <c r="O11" s="13"/>
      <c r="P11" s="13">
        <v>0</v>
      </c>
    </row>
    <row r="12" spans="1:16" x14ac:dyDescent="0.25">
      <c r="A12" s="8">
        <v>2</v>
      </c>
      <c r="B12" s="51" t="s">
        <v>73</v>
      </c>
      <c r="C12" s="10">
        <f>(VLOOKUP($A12,'[8]GVA &amp; labour productivity'!$C$43:$O$49,13,FALSE)/100)</f>
        <v>2.2612595776490375E-2</v>
      </c>
      <c r="D12" s="11">
        <f>VLOOKUP(A12,'[8]GVA &amp; labour productivity'!$C$56:$O$62,13,FALSE)</f>
        <v>2.5808713207760983</v>
      </c>
      <c r="E12" s="52">
        <f t="shared" si="0"/>
        <v>0.96262380863390007</v>
      </c>
      <c r="F12" s="53">
        <f t="shared" si="1"/>
        <v>2.5808713207760983</v>
      </c>
      <c r="G12" s="62"/>
      <c r="H12" s="12">
        <f>AVERAGE(H11,H13)</f>
        <v>62.109886002616328</v>
      </c>
      <c r="I12" s="13"/>
      <c r="J12" s="29">
        <f>+$F$8</f>
        <v>1.2979040946221065</v>
      </c>
      <c r="K12" s="13"/>
      <c r="L12" s="13"/>
      <c r="M12" s="13"/>
      <c r="N12" s="13"/>
      <c r="O12" s="13"/>
      <c r="P12" s="13">
        <v>0</v>
      </c>
    </row>
    <row r="13" spans="1:16" x14ac:dyDescent="0.25">
      <c r="A13" s="8">
        <v>4</v>
      </c>
      <c r="B13" s="51" t="s">
        <v>77</v>
      </c>
      <c r="C13" s="10">
        <f>(VLOOKUP($A13,'[8]GVA &amp; labour productivity'!$C$43:$O$49,13,FALSE)/100)</f>
        <v>3.7376191366099792E-2</v>
      </c>
      <c r="D13" s="11">
        <f>VLOOKUP(A13,'[8]GVA &amp; labour productivity'!$C$56:$O$62,13,FALSE)</f>
        <v>4.1362953289223334</v>
      </c>
      <c r="E13" s="52">
        <f t="shared" si="0"/>
        <v>0.99999999999999989</v>
      </c>
      <c r="F13" s="53">
        <f t="shared" si="1"/>
        <v>4.1362953289223334</v>
      </c>
      <c r="G13" s="62"/>
      <c r="H13" s="12">
        <f>+$E$8*100</f>
        <v>68.940384974771064</v>
      </c>
      <c r="I13" s="13"/>
      <c r="J13" s="29">
        <f>+$F$8</f>
        <v>1.2979040946221065</v>
      </c>
      <c r="K13" s="13">
        <v>0</v>
      </c>
      <c r="L13" s="13"/>
      <c r="M13" s="13"/>
      <c r="N13" s="13"/>
      <c r="O13" s="13"/>
      <c r="P13" s="13">
        <v>0</v>
      </c>
    </row>
    <row r="14" spans="1:16" x14ac:dyDescent="0.25">
      <c r="A14" s="8"/>
      <c r="B14" s="9"/>
      <c r="C14" s="10">
        <f>SUM(C7:C13)</f>
        <v>0.99999999999999989</v>
      </c>
      <c r="D14" s="11"/>
      <c r="E14" s="10"/>
      <c r="F14" s="11"/>
      <c r="H14" s="12">
        <f>+$E$8*100</f>
        <v>68.940384974771064</v>
      </c>
      <c r="I14" s="13"/>
      <c r="J14" s="13">
        <v>0</v>
      </c>
      <c r="K14" s="20">
        <f>+$F$9</f>
        <v>1.4598321945991732</v>
      </c>
      <c r="L14" s="13"/>
      <c r="M14" s="13"/>
      <c r="N14" s="13"/>
      <c r="O14" s="13"/>
      <c r="P14" s="13">
        <v>0</v>
      </c>
    </row>
    <row r="15" spans="1:16" x14ac:dyDescent="0.25">
      <c r="B15" s="16"/>
      <c r="C15" s="18"/>
      <c r="D15" s="18"/>
      <c r="E15" s="19"/>
      <c r="F15" s="19"/>
      <c r="H15" s="12">
        <f>AVERAGE(H14,H16)</f>
        <v>77.677069706596882</v>
      </c>
      <c r="I15" s="13"/>
      <c r="J15" s="13"/>
      <c r="K15" s="20">
        <f>+$F$9</f>
        <v>1.4598321945991732</v>
      </c>
      <c r="L15" s="13"/>
      <c r="M15" s="13"/>
      <c r="N15" s="13"/>
      <c r="O15" s="13"/>
      <c r="P15" s="13">
        <v>0</v>
      </c>
    </row>
    <row r="16" spans="1:16" x14ac:dyDescent="0.25">
      <c r="H16" s="12">
        <f>+$E$9*100</f>
        <v>86.413754438422714</v>
      </c>
      <c r="I16" s="13"/>
      <c r="J16" s="13"/>
      <c r="K16" s="20">
        <f>+$F$9</f>
        <v>1.4598321945991732</v>
      </c>
      <c r="L16" s="13">
        <v>0</v>
      </c>
      <c r="M16" s="13"/>
      <c r="N16" s="13"/>
      <c r="O16" s="13"/>
      <c r="P16" s="13">
        <v>0</v>
      </c>
    </row>
    <row r="17" spans="1:16" x14ac:dyDescent="0.25">
      <c r="A17" s="31"/>
      <c r="B17" s="26"/>
      <c r="H17" s="12">
        <f>+$E$9*100</f>
        <v>86.413754438422714</v>
      </c>
      <c r="I17" s="13"/>
      <c r="J17" s="13"/>
      <c r="K17" s="13">
        <v>0</v>
      </c>
      <c r="L17" s="21">
        <f>+$F$10</f>
        <v>2.4212048792781049</v>
      </c>
      <c r="M17" s="13"/>
      <c r="N17" s="13"/>
      <c r="O17" s="13"/>
      <c r="P17" s="13">
        <v>0</v>
      </c>
    </row>
    <row r="18" spans="1:16" x14ac:dyDescent="0.25">
      <c r="H18" s="12">
        <f>AVERAGE(H17,H19)</f>
        <v>88.170435432629404</v>
      </c>
      <c r="I18" s="13"/>
      <c r="J18" s="13"/>
      <c r="K18" s="13"/>
      <c r="L18" s="21">
        <f>+$F$10</f>
        <v>2.4212048792781049</v>
      </c>
      <c r="M18" s="13"/>
      <c r="N18" s="13"/>
      <c r="O18" s="13"/>
      <c r="P18" s="13">
        <v>0</v>
      </c>
    </row>
    <row r="19" spans="1:16" x14ac:dyDescent="0.25">
      <c r="H19" s="12">
        <f>+$E$10*100</f>
        <v>89.927116426836093</v>
      </c>
      <c r="I19" s="13"/>
      <c r="J19" s="13"/>
      <c r="K19" s="13"/>
      <c r="L19" s="21">
        <f>+$F$10</f>
        <v>2.4212048792781049</v>
      </c>
      <c r="M19" s="13">
        <v>0</v>
      </c>
      <c r="N19" s="13"/>
      <c r="O19" s="13"/>
      <c r="P19" s="13">
        <v>0</v>
      </c>
    </row>
    <row r="20" spans="1:16" x14ac:dyDescent="0.25">
      <c r="H20" s="12">
        <f>+$E$10*100</f>
        <v>89.927116426836093</v>
      </c>
      <c r="I20" s="13"/>
      <c r="J20" s="13"/>
      <c r="K20" s="13"/>
      <c r="L20" s="13">
        <v>0</v>
      </c>
      <c r="M20" s="21">
        <f>+$F$11</f>
        <v>2.4311679897962257</v>
      </c>
      <c r="N20" s="13"/>
      <c r="O20" s="13"/>
      <c r="P20" s="13">
        <v>0</v>
      </c>
    </row>
    <row r="21" spans="1:16" x14ac:dyDescent="0.25">
      <c r="H21" s="12">
        <f>AVERAGE(H20,H22)</f>
        <v>91.964118856288536</v>
      </c>
      <c r="I21" s="13"/>
      <c r="J21" s="13"/>
      <c r="K21" s="13"/>
      <c r="L21" s="13"/>
      <c r="M21" s="21">
        <f>+$F$11</f>
        <v>2.4311679897962257</v>
      </c>
      <c r="N21" s="13"/>
      <c r="O21" s="13"/>
      <c r="P21" s="13">
        <v>0</v>
      </c>
    </row>
    <row r="22" spans="1:16" x14ac:dyDescent="0.25">
      <c r="H22" s="12">
        <f>+$E$11*100</f>
        <v>94.001121285740979</v>
      </c>
      <c r="I22" s="13"/>
      <c r="J22" s="13"/>
      <c r="K22" s="13"/>
      <c r="L22" s="13"/>
      <c r="M22" s="21">
        <f>+$F$11</f>
        <v>2.4311679897962257</v>
      </c>
      <c r="N22" s="13">
        <v>0</v>
      </c>
      <c r="O22" s="13"/>
      <c r="P22" s="13">
        <v>0</v>
      </c>
    </row>
    <row r="23" spans="1:16" x14ac:dyDescent="0.25">
      <c r="H23" s="12">
        <f>+$E$11*100</f>
        <v>94.001121285740979</v>
      </c>
      <c r="I23" s="13"/>
      <c r="J23" s="13"/>
      <c r="K23" s="13"/>
      <c r="L23" s="13"/>
      <c r="M23" s="13">
        <v>0</v>
      </c>
      <c r="N23" s="21">
        <f>+$F$12</f>
        <v>2.5808713207760983</v>
      </c>
      <c r="O23" s="13"/>
      <c r="P23" s="13">
        <v>0</v>
      </c>
    </row>
    <row r="24" spans="1:16" x14ac:dyDescent="0.25">
      <c r="H24" s="12">
        <f>AVERAGE(H23,H25)</f>
        <v>95.1317510745655</v>
      </c>
      <c r="I24" s="13"/>
      <c r="J24" s="13"/>
      <c r="K24" s="13"/>
      <c r="L24" s="13"/>
      <c r="M24" s="13"/>
      <c r="N24" s="21">
        <f>+$F$12</f>
        <v>2.5808713207760983</v>
      </c>
      <c r="O24" s="13"/>
      <c r="P24" s="13">
        <v>0</v>
      </c>
    </row>
    <row r="25" spans="1:16" x14ac:dyDescent="0.25">
      <c r="H25" s="12">
        <f>+$E$12*100</f>
        <v>96.262380863390007</v>
      </c>
      <c r="I25" s="13"/>
      <c r="J25" s="13"/>
      <c r="K25" s="13"/>
      <c r="L25" s="13"/>
      <c r="M25" s="13"/>
      <c r="N25" s="21">
        <f>+$F$12</f>
        <v>2.5808713207760983</v>
      </c>
      <c r="O25" s="13">
        <v>0</v>
      </c>
      <c r="P25" s="13">
        <v>0</v>
      </c>
    </row>
    <row r="26" spans="1:16" x14ac:dyDescent="0.25">
      <c r="H26" s="12">
        <f>+$E$12*100</f>
        <v>96.262380863390007</v>
      </c>
      <c r="I26" s="13"/>
      <c r="J26" s="13"/>
      <c r="K26" s="13"/>
      <c r="L26" s="13"/>
      <c r="M26" s="13"/>
      <c r="N26" s="13">
        <v>0</v>
      </c>
      <c r="O26" s="21">
        <f>+$F$13</f>
        <v>4.1362953289223334</v>
      </c>
      <c r="P26" s="13">
        <v>0</v>
      </c>
    </row>
    <row r="27" spans="1:16" x14ac:dyDescent="0.25">
      <c r="H27" s="12">
        <f>AVERAGE(H26,H28)</f>
        <v>98.131190431694989</v>
      </c>
      <c r="I27" s="13"/>
      <c r="J27" s="13"/>
      <c r="K27" s="13"/>
      <c r="L27" s="13"/>
      <c r="M27" s="13"/>
      <c r="N27" s="13"/>
      <c r="O27" s="21">
        <f>+$F$13</f>
        <v>4.1362953289223334</v>
      </c>
      <c r="P27" s="13">
        <v>0</v>
      </c>
    </row>
    <row r="28" spans="1:16" x14ac:dyDescent="0.25">
      <c r="H28" s="12">
        <f>+$E$13*100</f>
        <v>99.999999999999986</v>
      </c>
      <c r="I28" s="13"/>
      <c r="J28" s="13"/>
      <c r="K28" s="13"/>
      <c r="L28" s="13"/>
      <c r="M28" s="13"/>
      <c r="N28" s="13"/>
      <c r="O28" s="21">
        <f>+$F$13</f>
        <v>4.1362953289223334</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5.710937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74</v>
      </c>
      <c r="K6" s="4" t="s">
        <v>77</v>
      </c>
      <c r="L6" s="4" t="s">
        <v>76</v>
      </c>
      <c r="M6" s="7" t="s">
        <v>33</v>
      </c>
      <c r="N6" s="4" t="s">
        <v>75</v>
      </c>
      <c r="O6" s="7" t="s">
        <v>73</v>
      </c>
      <c r="P6" s="4"/>
    </row>
    <row r="7" spans="1:16" x14ac:dyDescent="0.25">
      <c r="A7" s="8">
        <v>1</v>
      </c>
      <c r="B7" s="51" t="s">
        <v>7</v>
      </c>
      <c r="C7" s="10">
        <v>0.44070447986622435</v>
      </c>
      <c r="D7" s="11">
        <v>0.3834167032262214</v>
      </c>
      <c r="E7" s="52">
        <f>+C7</f>
        <v>0.44070447986622435</v>
      </c>
      <c r="F7" s="53">
        <f>+D7</f>
        <v>0.3834167032262214</v>
      </c>
      <c r="G7" s="57"/>
      <c r="H7" s="12">
        <v>0</v>
      </c>
      <c r="I7" s="13">
        <v>0</v>
      </c>
      <c r="J7" s="13"/>
      <c r="K7" s="13"/>
      <c r="L7" s="13"/>
      <c r="M7" s="13"/>
      <c r="N7" s="13"/>
      <c r="O7" s="13"/>
      <c r="P7" s="13">
        <v>0</v>
      </c>
    </row>
    <row r="8" spans="1:16" x14ac:dyDescent="0.25">
      <c r="A8" s="8">
        <v>5</v>
      </c>
      <c r="B8" s="51" t="s">
        <v>74</v>
      </c>
      <c r="C8" s="10">
        <v>0.16343015885859161</v>
      </c>
      <c r="D8" s="11">
        <v>0.89611271528208059</v>
      </c>
      <c r="E8" s="52">
        <f t="shared" ref="E8:E13" si="0">+E7+C8</f>
        <v>0.60413463872481599</v>
      </c>
      <c r="F8" s="53">
        <f t="shared" ref="F8:F13" si="1">+D8</f>
        <v>0.89611271528208059</v>
      </c>
      <c r="G8" s="57"/>
      <c r="H8" s="12">
        <v>0</v>
      </c>
      <c r="I8" s="15">
        <f>+$F$7</f>
        <v>0.3834167032262214</v>
      </c>
      <c r="J8" s="13"/>
      <c r="K8" s="13"/>
      <c r="L8" s="13"/>
      <c r="M8" s="13"/>
      <c r="N8" s="13"/>
      <c r="O8" s="13"/>
      <c r="P8" s="13">
        <v>0</v>
      </c>
    </row>
    <row r="9" spans="1:16" x14ac:dyDescent="0.25">
      <c r="A9" s="8">
        <v>4</v>
      </c>
      <c r="B9" s="51" t="s">
        <v>77</v>
      </c>
      <c r="C9" s="10">
        <v>5.4804865550071476E-2</v>
      </c>
      <c r="D9" s="11">
        <v>1.2718878773367048</v>
      </c>
      <c r="E9" s="52">
        <f t="shared" si="0"/>
        <v>0.65893950427488746</v>
      </c>
      <c r="F9" s="53">
        <f t="shared" si="1"/>
        <v>1.2718878773367048</v>
      </c>
      <c r="G9" s="57"/>
      <c r="H9" s="12">
        <f>AVERAGE(H8,H10)</f>
        <v>22.035223993311217</v>
      </c>
      <c r="I9" s="15">
        <f>+$F$7</f>
        <v>0.3834167032262214</v>
      </c>
      <c r="J9" s="13"/>
      <c r="K9" s="13"/>
      <c r="L9" s="13"/>
      <c r="M9" s="13"/>
      <c r="N9" s="13"/>
      <c r="O9" s="13"/>
      <c r="P9" s="13">
        <v>0</v>
      </c>
    </row>
    <row r="10" spans="1:16" x14ac:dyDescent="0.25">
      <c r="A10" s="8">
        <v>6</v>
      </c>
      <c r="B10" s="54" t="s">
        <v>76</v>
      </c>
      <c r="C10" s="10">
        <v>8.1492569517490634E-2</v>
      </c>
      <c r="D10" s="11">
        <v>1.4215571031954788</v>
      </c>
      <c r="E10" s="52">
        <f t="shared" si="0"/>
        <v>0.74043207379237808</v>
      </c>
      <c r="F10" s="53">
        <f t="shared" si="1"/>
        <v>1.4215571031954788</v>
      </c>
      <c r="G10" s="57"/>
      <c r="H10" s="12">
        <f>+$E$7*100</f>
        <v>44.070447986622433</v>
      </c>
      <c r="I10" s="15">
        <f>+$F$7</f>
        <v>0.3834167032262214</v>
      </c>
      <c r="J10" s="13">
        <v>0</v>
      </c>
      <c r="K10" s="13"/>
      <c r="L10" s="13"/>
      <c r="M10" s="13"/>
      <c r="N10" s="13"/>
      <c r="O10" s="13"/>
      <c r="P10" s="13">
        <v>0</v>
      </c>
    </row>
    <row r="11" spans="1:16" x14ac:dyDescent="0.25">
      <c r="A11" s="8">
        <v>3</v>
      </c>
      <c r="B11" s="51" t="s">
        <v>33</v>
      </c>
      <c r="C11" s="10">
        <v>0.12181406262642609</v>
      </c>
      <c r="D11" s="11">
        <v>1.5511010564793515</v>
      </c>
      <c r="E11" s="52">
        <f t="shared" si="0"/>
        <v>0.86224613641880421</v>
      </c>
      <c r="F11" s="53">
        <f t="shared" si="1"/>
        <v>1.5511010564793515</v>
      </c>
      <c r="G11" s="57"/>
      <c r="H11" s="12">
        <f>+$E$7*100</f>
        <v>44.070447986622433</v>
      </c>
      <c r="I11" s="13">
        <v>0</v>
      </c>
      <c r="J11" s="29">
        <f>+$F$8</f>
        <v>0.89611271528208059</v>
      </c>
      <c r="K11" s="13"/>
      <c r="L11" s="13"/>
      <c r="M11" s="13"/>
      <c r="N11" s="13"/>
      <c r="O11" s="13"/>
      <c r="P11" s="13">
        <v>0</v>
      </c>
    </row>
    <row r="12" spans="1:16" x14ac:dyDescent="0.25">
      <c r="A12" s="8">
        <v>7</v>
      </c>
      <c r="B12" s="51" t="s">
        <v>75</v>
      </c>
      <c r="C12" s="10">
        <v>0.13338457804029452</v>
      </c>
      <c r="D12" s="11">
        <v>2.0880297602292011</v>
      </c>
      <c r="E12" s="52">
        <f t="shared" si="0"/>
        <v>0.99563071445909879</v>
      </c>
      <c r="F12" s="53">
        <f t="shared" si="1"/>
        <v>2.0880297602292011</v>
      </c>
      <c r="G12" s="57"/>
      <c r="H12" s="12">
        <f>AVERAGE(H11,H13)</f>
        <v>52.24195592955202</v>
      </c>
      <c r="I12" s="13"/>
      <c r="J12" s="29">
        <f>+$F$8</f>
        <v>0.89611271528208059</v>
      </c>
      <c r="K12" s="13"/>
      <c r="L12" s="13"/>
      <c r="M12" s="13"/>
      <c r="N12" s="13"/>
      <c r="O12" s="13"/>
      <c r="P12" s="13">
        <v>0</v>
      </c>
    </row>
    <row r="13" spans="1:16" x14ac:dyDescent="0.25">
      <c r="A13" s="8">
        <v>2</v>
      </c>
      <c r="B13" s="51" t="s">
        <v>73</v>
      </c>
      <c r="C13" s="10">
        <v>4.3692855409013676E-3</v>
      </c>
      <c r="D13" s="11">
        <v>7.224481581332979</v>
      </c>
      <c r="E13" s="52">
        <f t="shared" si="0"/>
        <v>1.0000000000000002</v>
      </c>
      <c r="F13" s="53">
        <f t="shared" si="1"/>
        <v>7.224481581332979</v>
      </c>
      <c r="G13" s="57"/>
      <c r="H13" s="12">
        <f>+$E$8*100</f>
        <v>60.4134638724816</v>
      </c>
      <c r="I13" s="13"/>
      <c r="J13" s="29">
        <f>+$F$8</f>
        <v>0.89611271528208059</v>
      </c>
      <c r="K13" s="13">
        <v>0</v>
      </c>
      <c r="L13" s="13"/>
      <c r="M13" s="13"/>
      <c r="N13" s="13"/>
      <c r="O13" s="13"/>
      <c r="P13" s="13">
        <v>0</v>
      </c>
    </row>
    <row r="14" spans="1:16" x14ac:dyDescent="0.25">
      <c r="A14" s="8"/>
      <c r="B14" s="9"/>
      <c r="C14" s="10">
        <v>1.0000000000000002</v>
      </c>
      <c r="D14" s="11"/>
      <c r="E14" s="10"/>
      <c r="F14" s="11"/>
      <c r="H14" s="12">
        <f>+$E$8*100</f>
        <v>60.4134638724816</v>
      </c>
      <c r="I14" s="13"/>
      <c r="J14" s="13">
        <v>0</v>
      </c>
      <c r="K14" s="20">
        <f>+$F$9</f>
        <v>1.2718878773367048</v>
      </c>
      <c r="L14" s="13"/>
      <c r="M14" s="13"/>
      <c r="N14" s="13"/>
      <c r="O14" s="13"/>
      <c r="P14" s="13">
        <v>0</v>
      </c>
    </row>
    <row r="15" spans="1:16" x14ac:dyDescent="0.25">
      <c r="B15" s="16"/>
      <c r="C15" s="18"/>
      <c r="D15" s="18"/>
      <c r="E15" s="19"/>
      <c r="F15" s="19"/>
      <c r="H15" s="12">
        <f>AVERAGE(H14,H16)</f>
        <v>63.153707149985173</v>
      </c>
      <c r="I15" s="13"/>
      <c r="J15" s="13"/>
      <c r="K15" s="20">
        <f>+$F$9</f>
        <v>1.2718878773367048</v>
      </c>
      <c r="L15" s="13"/>
      <c r="M15" s="13"/>
      <c r="N15" s="13"/>
      <c r="O15" s="13"/>
      <c r="P15" s="13">
        <v>0</v>
      </c>
    </row>
    <row r="16" spans="1:16" x14ac:dyDescent="0.25">
      <c r="H16" s="12">
        <f>+$E$9*100</f>
        <v>65.893950427488747</v>
      </c>
      <c r="I16" s="13"/>
      <c r="J16" s="13"/>
      <c r="K16" s="20">
        <f>+$F$9</f>
        <v>1.2718878773367048</v>
      </c>
      <c r="L16" s="13">
        <v>0</v>
      </c>
      <c r="M16" s="13"/>
      <c r="N16" s="13"/>
      <c r="O16" s="13"/>
      <c r="P16" s="13">
        <v>0</v>
      </c>
    </row>
    <row r="17" spans="1:16" x14ac:dyDescent="0.25">
      <c r="A17" s="31"/>
      <c r="B17" s="26"/>
      <c r="H17" s="12">
        <f>+$E$9*100</f>
        <v>65.893950427488747</v>
      </c>
      <c r="I17" s="13"/>
      <c r="J17" s="13"/>
      <c r="K17" s="13">
        <v>0</v>
      </c>
      <c r="L17" s="21">
        <f>+$F$10</f>
        <v>1.4215571031954788</v>
      </c>
      <c r="M17" s="13"/>
      <c r="N17" s="13"/>
      <c r="O17" s="13"/>
      <c r="P17" s="13">
        <v>0</v>
      </c>
    </row>
    <row r="18" spans="1:16" x14ac:dyDescent="0.25">
      <c r="H18" s="12">
        <f>AVERAGE(H17,H19)</f>
        <v>69.96857890336328</v>
      </c>
      <c r="I18" s="13"/>
      <c r="J18" s="13"/>
      <c r="K18" s="13"/>
      <c r="L18" s="21">
        <f>+$F$10</f>
        <v>1.4215571031954788</v>
      </c>
      <c r="M18" s="13"/>
      <c r="N18" s="13"/>
      <c r="O18" s="13"/>
      <c r="P18" s="13">
        <v>0</v>
      </c>
    </row>
    <row r="19" spans="1:16" x14ac:dyDescent="0.25">
      <c r="H19" s="12">
        <f>+$E$10*100</f>
        <v>74.043207379237813</v>
      </c>
      <c r="I19" s="13"/>
      <c r="J19" s="13"/>
      <c r="K19" s="13"/>
      <c r="L19" s="21">
        <f>+$F$10</f>
        <v>1.4215571031954788</v>
      </c>
      <c r="M19" s="13">
        <v>0</v>
      </c>
      <c r="N19" s="13"/>
      <c r="O19" s="13"/>
      <c r="P19" s="13">
        <v>0</v>
      </c>
    </row>
    <row r="20" spans="1:16" x14ac:dyDescent="0.25">
      <c r="H20" s="12">
        <f>+$E$10*100</f>
        <v>74.043207379237813</v>
      </c>
      <c r="I20" s="13"/>
      <c r="J20" s="13"/>
      <c r="K20" s="13"/>
      <c r="L20" s="13">
        <v>0</v>
      </c>
      <c r="M20" s="21">
        <f>+$F$11</f>
        <v>1.5511010564793515</v>
      </c>
      <c r="N20" s="13"/>
      <c r="O20" s="13"/>
      <c r="P20" s="13">
        <v>0</v>
      </c>
    </row>
    <row r="21" spans="1:16" x14ac:dyDescent="0.25">
      <c r="H21" s="12">
        <f>AVERAGE(H20,H22)</f>
        <v>80.133910510559119</v>
      </c>
      <c r="I21" s="13"/>
      <c r="J21" s="13"/>
      <c r="K21" s="13"/>
      <c r="L21" s="13"/>
      <c r="M21" s="21">
        <f>+$F$11</f>
        <v>1.5511010564793515</v>
      </c>
      <c r="N21" s="13"/>
      <c r="O21" s="13"/>
      <c r="P21" s="13">
        <v>0</v>
      </c>
    </row>
    <row r="22" spans="1:16" x14ac:dyDescent="0.25">
      <c r="H22" s="12">
        <f>+$E$11*100</f>
        <v>86.224613641880424</v>
      </c>
      <c r="I22" s="13"/>
      <c r="J22" s="13"/>
      <c r="K22" s="13"/>
      <c r="L22" s="13"/>
      <c r="M22" s="21">
        <f>+$F$11</f>
        <v>1.5511010564793515</v>
      </c>
      <c r="N22" s="13">
        <v>0</v>
      </c>
      <c r="O22" s="13"/>
      <c r="P22" s="13">
        <v>0</v>
      </c>
    </row>
    <row r="23" spans="1:16" x14ac:dyDescent="0.25">
      <c r="H23" s="12">
        <f>+$E$11*100</f>
        <v>86.224613641880424</v>
      </c>
      <c r="I23" s="13"/>
      <c r="J23" s="13"/>
      <c r="K23" s="13"/>
      <c r="L23" s="13"/>
      <c r="M23" s="13">
        <v>0</v>
      </c>
      <c r="N23" s="21">
        <f>+$F$12</f>
        <v>2.0880297602292011</v>
      </c>
      <c r="O23" s="13"/>
      <c r="P23" s="13">
        <v>0</v>
      </c>
    </row>
    <row r="24" spans="1:16" x14ac:dyDescent="0.25">
      <c r="H24" s="12">
        <f>AVERAGE(H23,H25)</f>
        <v>92.893842543895147</v>
      </c>
      <c r="I24" s="13"/>
      <c r="J24" s="13"/>
      <c r="K24" s="13"/>
      <c r="L24" s="13"/>
      <c r="M24" s="13"/>
      <c r="N24" s="21">
        <f>+$F$12</f>
        <v>2.0880297602292011</v>
      </c>
      <c r="O24" s="13"/>
      <c r="P24" s="13">
        <v>0</v>
      </c>
    </row>
    <row r="25" spans="1:16" x14ac:dyDescent="0.25">
      <c r="H25" s="12">
        <f>+$E$12*100</f>
        <v>99.563071445909884</v>
      </c>
      <c r="I25" s="13"/>
      <c r="J25" s="13"/>
      <c r="K25" s="13"/>
      <c r="L25" s="13"/>
      <c r="M25" s="13"/>
      <c r="N25" s="21">
        <f>+$F$12</f>
        <v>2.0880297602292011</v>
      </c>
      <c r="O25" s="13">
        <v>0</v>
      </c>
      <c r="P25" s="13">
        <v>0</v>
      </c>
    </row>
    <row r="26" spans="1:16" x14ac:dyDescent="0.25">
      <c r="H26" s="12">
        <f>+$E$12*100</f>
        <v>99.563071445909884</v>
      </c>
      <c r="I26" s="13"/>
      <c r="J26" s="13"/>
      <c r="K26" s="13"/>
      <c r="L26" s="13"/>
      <c r="M26" s="13"/>
      <c r="N26" s="13">
        <v>0</v>
      </c>
      <c r="O26" s="21">
        <f>+$F$13</f>
        <v>7.224481581332979</v>
      </c>
      <c r="P26" s="13">
        <v>0</v>
      </c>
    </row>
    <row r="27" spans="1:16" x14ac:dyDescent="0.25">
      <c r="H27" s="12">
        <f>AVERAGE(H26,H28)</f>
        <v>99.781535722954956</v>
      </c>
      <c r="I27" s="13"/>
      <c r="J27" s="13"/>
      <c r="K27" s="13"/>
      <c r="L27" s="13"/>
      <c r="M27" s="13"/>
      <c r="N27" s="13"/>
      <c r="O27" s="21">
        <f>+$F$13</f>
        <v>7.224481581332979</v>
      </c>
      <c r="P27" s="13">
        <v>0</v>
      </c>
    </row>
    <row r="28" spans="1:16" x14ac:dyDescent="0.25">
      <c r="H28" s="12">
        <f>+$E$13*100</f>
        <v>100.00000000000003</v>
      </c>
      <c r="I28" s="13"/>
      <c r="J28" s="13"/>
      <c r="K28" s="13"/>
      <c r="L28" s="13"/>
      <c r="M28" s="13"/>
      <c r="N28" s="13"/>
      <c r="O28" s="21">
        <f>+$F$13</f>
        <v>7.224481581332979</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showGridLines="0" workbookViewId="0">
      <selection activeCell="D5" sqref="D5"/>
    </sheetView>
  </sheetViews>
  <sheetFormatPr defaultRowHeight="12" x14ac:dyDescent="0.25"/>
  <cols>
    <col min="2" max="2" width="29.5703125" customWidth="1"/>
    <col min="3" max="6" width="14.140625" customWidth="1"/>
  </cols>
  <sheetData>
    <row r="1" spans="1:11" ht="14.4" x14ac:dyDescent="0.25">
      <c r="A1" s="1" t="s">
        <v>56</v>
      </c>
    </row>
    <row r="2" spans="1:11" x14ac:dyDescent="0.25">
      <c r="A2" s="94" t="s">
        <v>117</v>
      </c>
    </row>
    <row r="3" spans="1:11" x14ac:dyDescent="0.25">
      <c r="A3" s="94" t="s">
        <v>118</v>
      </c>
    </row>
    <row r="4" spans="1:11" s="98" customFormat="1" ht="14.4" x14ac:dyDescent="0.3">
      <c r="A4" s="93" t="s">
        <v>68</v>
      </c>
      <c r="B4" s="100"/>
      <c r="C4" s="101"/>
      <c r="D4" s="101"/>
      <c r="E4" s="101"/>
      <c r="F4" s="63"/>
    </row>
    <row r="5" spans="1:11" x14ac:dyDescent="0.25">
      <c r="A5" s="38"/>
      <c r="B5" s="2"/>
      <c r="C5" s="38"/>
      <c r="D5" s="50" t="s">
        <v>83</v>
      </c>
      <c r="E5" s="38"/>
      <c r="F5" s="64"/>
    </row>
    <row r="6" spans="1:11" ht="36" x14ac:dyDescent="0.25">
      <c r="A6" s="4" t="s">
        <v>2</v>
      </c>
      <c r="B6" s="5" t="s">
        <v>3</v>
      </c>
      <c r="C6" s="6" t="s">
        <v>57</v>
      </c>
      <c r="D6" s="6" t="s">
        <v>58</v>
      </c>
      <c r="E6" s="6" t="s">
        <v>6</v>
      </c>
      <c r="F6" s="6" t="s">
        <v>58</v>
      </c>
      <c r="H6" s="4"/>
      <c r="I6" s="7" t="s">
        <v>7</v>
      </c>
      <c r="J6" s="7" t="s">
        <v>9</v>
      </c>
      <c r="K6" s="4" t="s">
        <v>8</v>
      </c>
    </row>
    <row r="7" spans="1:11" x14ac:dyDescent="0.25">
      <c r="A7" s="8">
        <v>1</v>
      </c>
      <c r="B7" s="9" t="s">
        <v>7</v>
      </c>
      <c r="C7" s="10">
        <v>0.64800003051757793</v>
      </c>
      <c r="D7" s="11">
        <v>0.28597323876886377</v>
      </c>
      <c r="E7" s="10">
        <v>0.64800003051757793</v>
      </c>
      <c r="F7" s="11">
        <v>0.28597323876886377</v>
      </c>
      <c r="H7" s="12">
        <v>0</v>
      </c>
      <c r="I7" s="13">
        <v>0</v>
      </c>
      <c r="J7" s="13"/>
      <c r="K7" s="13"/>
    </row>
    <row r="8" spans="1:11" x14ac:dyDescent="0.25">
      <c r="A8" s="8">
        <v>2</v>
      </c>
      <c r="B8" s="9" t="s">
        <v>9</v>
      </c>
      <c r="C8" s="10">
        <v>9.3000001907348598E-2</v>
      </c>
      <c r="D8" s="11">
        <v>2.8894452521099354</v>
      </c>
      <c r="E8" s="10">
        <v>0.74100003242492651</v>
      </c>
      <c r="F8" s="11">
        <v>2.8894452521099354</v>
      </c>
      <c r="H8" s="12">
        <v>0</v>
      </c>
      <c r="I8" s="15">
        <f>+$F$7</f>
        <v>0.28597323876886377</v>
      </c>
      <c r="J8" s="13"/>
      <c r="K8" s="13"/>
    </row>
    <row r="9" spans="1:11" x14ac:dyDescent="0.25">
      <c r="A9" s="8">
        <v>3</v>
      </c>
      <c r="B9" s="14" t="s">
        <v>8</v>
      </c>
      <c r="C9" s="10">
        <v>0.153000001907349</v>
      </c>
      <c r="D9" s="11">
        <v>3.5684373319405687</v>
      </c>
      <c r="E9" s="10">
        <v>0.89400003433227548</v>
      </c>
      <c r="F9" s="11">
        <v>3.5684373319405687</v>
      </c>
      <c r="H9" s="12">
        <f>AVERAGE(H8,H10)</f>
        <v>32.400001525878899</v>
      </c>
      <c r="I9" s="15">
        <f>+$F$7</f>
        <v>0.28597323876886377</v>
      </c>
      <c r="J9" s="13"/>
      <c r="K9" s="13"/>
    </row>
    <row r="10" spans="1:11" x14ac:dyDescent="0.25">
      <c r="B10" s="16"/>
      <c r="C10" s="17"/>
      <c r="D10" s="18"/>
      <c r="E10" s="19"/>
      <c r="F10" s="19"/>
      <c r="H10" s="12">
        <f>+$E$7*100</f>
        <v>64.800003051757798</v>
      </c>
      <c r="I10" s="15">
        <f>+$F$7</f>
        <v>0.28597323876886377</v>
      </c>
      <c r="J10" s="13">
        <v>0</v>
      </c>
      <c r="K10" s="20"/>
    </row>
    <row r="11" spans="1:11" x14ac:dyDescent="0.25">
      <c r="H11" s="12">
        <f>+$E$7*100</f>
        <v>64.800003051757798</v>
      </c>
      <c r="I11" s="13">
        <v>0</v>
      </c>
      <c r="J11" s="21">
        <f>+$F$8</f>
        <v>2.8894452521099354</v>
      </c>
      <c r="K11" s="20"/>
    </row>
    <row r="12" spans="1:11" x14ac:dyDescent="0.25">
      <c r="A12" s="25"/>
      <c r="B12" s="26"/>
      <c r="H12" s="12">
        <f>AVERAGE(H11,H13)</f>
        <v>69.450003147125216</v>
      </c>
      <c r="I12" s="13"/>
      <c r="J12" s="21">
        <f>+$F$8</f>
        <v>2.8894452521099354</v>
      </c>
      <c r="K12" s="13"/>
    </row>
    <row r="13" spans="1:11" x14ac:dyDescent="0.25">
      <c r="H13" s="12">
        <f>+$E$8*100</f>
        <v>74.100003242492647</v>
      </c>
      <c r="I13" s="13"/>
      <c r="J13" s="21">
        <f>+$F$8</f>
        <v>2.8894452521099354</v>
      </c>
      <c r="K13" s="13">
        <v>0</v>
      </c>
    </row>
    <row r="14" spans="1:11" x14ac:dyDescent="0.25">
      <c r="H14" s="12">
        <f>+$E$8*100</f>
        <v>74.100003242492647</v>
      </c>
      <c r="I14" s="13"/>
      <c r="J14" s="13">
        <v>0</v>
      </c>
      <c r="K14" s="21">
        <f>+$F$9</f>
        <v>3.5684373319405687</v>
      </c>
    </row>
    <row r="15" spans="1:11" x14ac:dyDescent="0.25">
      <c r="H15" s="12">
        <f>AVERAGE(H14,H16)</f>
        <v>81.750003337860107</v>
      </c>
      <c r="I15" s="13"/>
      <c r="J15" s="13"/>
      <c r="K15" s="21">
        <f>+$F$9</f>
        <v>3.5684373319405687</v>
      </c>
    </row>
    <row r="16" spans="1:11" x14ac:dyDescent="0.25">
      <c r="H16" s="22">
        <f>+$E$9*100</f>
        <v>89.400003433227553</v>
      </c>
      <c r="I16" s="23"/>
      <c r="J16" s="23"/>
      <c r="K16" s="24">
        <f>+$F$9</f>
        <v>3.5684373319405687</v>
      </c>
    </row>
    <row r="17" spans="8:11" x14ac:dyDescent="0.25">
      <c r="H17" s="12">
        <f>+$E$9*100</f>
        <v>89.400003433227553</v>
      </c>
      <c r="I17" s="13"/>
      <c r="J17" s="13"/>
      <c r="K17" s="13">
        <v>0</v>
      </c>
    </row>
  </sheetData>
  <mergeCells count="1">
    <mergeCell ref="F4:F5"/>
  </mergeCells>
  <hyperlinks>
    <hyperlink ref="A4" location="CONTENTS!A7" display="CONTENTS!A7"/>
  </hyperlinks>
  <pageMargins left="0.7" right="0.7" top="0.75" bottom="0.75" header="0.3" footer="0.3"/>
  <pageSetup paperSize="9" orientation="portrait"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5" t="s">
        <v>79</v>
      </c>
      <c r="B2" s="55"/>
      <c r="C2" s="55"/>
      <c r="D2" s="55"/>
    </row>
    <row r="3" spans="1:16" x14ac:dyDescent="0.25">
      <c r="A3" s="56" t="s">
        <v>78</v>
      </c>
      <c r="B3" s="56"/>
      <c r="C3" s="56"/>
      <c r="D3" s="56"/>
    </row>
    <row r="4" spans="1:16" s="98" customFormat="1" ht="14.4" x14ac:dyDescent="0.3">
      <c r="A4" s="93" t="s">
        <v>68</v>
      </c>
      <c r="B4" s="95"/>
      <c r="C4" s="99"/>
      <c r="D4" s="99"/>
    </row>
    <row r="5" spans="1:16" x14ac:dyDescent="0.25">
      <c r="A5" s="60"/>
      <c r="B5" s="61"/>
      <c r="C5" s="60"/>
      <c r="D5" s="60" t="s">
        <v>83</v>
      </c>
      <c r="E5" s="50"/>
      <c r="F5" s="50"/>
    </row>
    <row r="6" spans="1:16" ht="48" x14ac:dyDescent="0.25">
      <c r="A6" s="4" t="s">
        <v>2</v>
      </c>
      <c r="B6" s="5" t="s">
        <v>3</v>
      </c>
      <c r="C6" s="6" t="s">
        <v>70</v>
      </c>
      <c r="D6" s="6" t="s">
        <v>71</v>
      </c>
      <c r="E6" s="6" t="s">
        <v>72</v>
      </c>
      <c r="F6" s="6" t="s">
        <v>71</v>
      </c>
      <c r="H6" s="4"/>
      <c r="I6" s="4" t="s">
        <v>7</v>
      </c>
      <c r="J6" s="7" t="s">
        <v>33</v>
      </c>
      <c r="K6" s="4" t="s">
        <v>77</v>
      </c>
      <c r="L6" s="4" t="s">
        <v>76</v>
      </c>
      <c r="M6" s="7" t="s">
        <v>74</v>
      </c>
      <c r="N6" s="4" t="s">
        <v>75</v>
      </c>
      <c r="O6" s="7" t="s">
        <v>73</v>
      </c>
      <c r="P6" s="4"/>
    </row>
    <row r="7" spans="1:16" x14ac:dyDescent="0.25">
      <c r="A7" s="8">
        <v>1</v>
      </c>
      <c r="B7" s="51" t="s">
        <v>7</v>
      </c>
      <c r="C7" s="10">
        <f>(VLOOKUP($A7,'[9]GVA &amp; labour productivity'!$C$43:$O$49,13,FALSE)/100)</f>
        <v>0.65704486996284639</v>
      </c>
      <c r="D7" s="11">
        <f>VLOOKUP(A7,'[9]GVA &amp; labour productivity'!$C$56:$O$62,13,FALSE)</f>
        <v>9.0154086195182073E-2</v>
      </c>
      <c r="E7" s="52">
        <f>+C7</f>
        <v>0.65704486996284639</v>
      </c>
      <c r="F7" s="53">
        <f>+D7</f>
        <v>9.0154086195182073E-2</v>
      </c>
      <c r="G7" s="62"/>
      <c r="H7" s="12">
        <v>0</v>
      </c>
      <c r="I7" s="13">
        <v>0</v>
      </c>
      <c r="J7" s="13"/>
      <c r="K7" s="13"/>
      <c r="L7" s="13"/>
      <c r="M7" s="13"/>
      <c r="N7" s="13"/>
      <c r="O7" s="13"/>
      <c r="P7" s="13">
        <v>0</v>
      </c>
    </row>
    <row r="8" spans="1:16" x14ac:dyDescent="0.25">
      <c r="A8" s="8">
        <v>3</v>
      </c>
      <c r="B8" s="51" t="s">
        <v>33</v>
      </c>
      <c r="C8" s="10">
        <f>(VLOOKUP($A8,'[9]GVA &amp; labour productivity'!$C$43:$O$49,13,FALSE)/100)</f>
        <v>4.9156901971991997E-2</v>
      </c>
      <c r="D8" s="11">
        <f>VLOOKUP(A8,'[9]GVA &amp; labour productivity'!$C$56:$O$62,13,FALSE)</f>
        <v>0.85990900496575806</v>
      </c>
      <c r="E8" s="52">
        <f t="shared" ref="E8:E13" si="0">+E7+C8</f>
        <v>0.70620177193483835</v>
      </c>
      <c r="F8" s="53">
        <f t="shared" ref="F8:F13" si="1">+D8</f>
        <v>0.85990900496575806</v>
      </c>
      <c r="G8" s="62"/>
      <c r="H8" s="12">
        <v>0</v>
      </c>
      <c r="I8" s="15">
        <f>+$F$7</f>
        <v>9.0154086195182073E-2</v>
      </c>
      <c r="J8" s="13"/>
      <c r="K8" s="13"/>
      <c r="L8" s="13"/>
      <c r="M8" s="13"/>
      <c r="N8" s="13"/>
      <c r="O8" s="13"/>
      <c r="P8" s="13">
        <v>0</v>
      </c>
    </row>
    <row r="9" spans="1:16" x14ac:dyDescent="0.25">
      <c r="A9" s="8">
        <v>4</v>
      </c>
      <c r="B9" s="51" t="s">
        <v>77</v>
      </c>
      <c r="C9" s="10">
        <f>(VLOOKUP($A9,'[9]GVA &amp; labour productivity'!$C$43:$O$49,13,FALSE)/100)</f>
        <v>1.8576736210345814E-2</v>
      </c>
      <c r="D9" s="11">
        <f>VLOOKUP(A9,'[9]GVA &amp; labour productivity'!$C$56:$O$62,13,FALSE)</f>
        <v>1.0351382898189547</v>
      </c>
      <c r="E9" s="52">
        <f t="shared" si="0"/>
        <v>0.72477850814518419</v>
      </c>
      <c r="F9" s="53">
        <f t="shared" si="1"/>
        <v>1.0351382898189547</v>
      </c>
      <c r="G9" s="62"/>
      <c r="H9" s="12">
        <f>AVERAGE(H8,H10)</f>
        <v>32.852243498142322</v>
      </c>
      <c r="I9" s="15">
        <f>+$F$7</f>
        <v>9.0154086195182073E-2</v>
      </c>
      <c r="J9" s="13"/>
      <c r="K9" s="13"/>
      <c r="L9" s="13"/>
      <c r="M9" s="13"/>
      <c r="N9" s="13"/>
      <c r="O9" s="13"/>
      <c r="P9" s="13">
        <v>0</v>
      </c>
    </row>
    <row r="10" spans="1:16" x14ac:dyDescent="0.25">
      <c r="A10" s="8">
        <v>6</v>
      </c>
      <c r="B10" s="54" t="s">
        <v>76</v>
      </c>
      <c r="C10" s="10">
        <f>(VLOOKUP($A10,'[9]GVA &amp; labour productivity'!$C$43:$O$49,13,FALSE)/100)</f>
        <v>2.0720205773078024E-2</v>
      </c>
      <c r="D10" s="11">
        <f>VLOOKUP(A10,'[9]GVA &amp; labour productivity'!$C$56:$O$62,13,FALSE)</f>
        <v>1.3976796938242995</v>
      </c>
      <c r="E10" s="52">
        <f t="shared" si="0"/>
        <v>0.74549871391826217</v>
      </c>
      <c r="F10" s="53">
        <f t="shared" si="1"/>
        <v>1.3976796938242995</v>
      </c>
      <c r="G10" s="62"/>
      <c r="H10" s="12">
        <f>+$E$7*100</f>
        <v>65.704486996284643</v>
      </c>
      <c r="I10" s="15">
        <f>+$F$7</f>
        <v>9.0154086195182073E-2</v>
      </c>
      <c r="J10" s="13">
        <v>0</v>
      </c>
      <c r="K10" s="13"/>
      <c r="L10" s="13"/>
      <c r="M10" s="13"/>
      <c r="N10" s="13"/>
      <c r="O10" s="13"/>
      <c r="P10" s="13">
        <v>0</v>
      </c>
    </row>
    <row r="11" spans="1:16" x14ac:dyDescent="0.25">
      <c r="A11" s="8">
        <v>5</v>
      </c>
      <c r="B11" s="51" t="s">
        <v>74</v>
      </c>
      <c r="C11" s="10">
        <f>(VLOOKUP($A11,'[9]GVA &amp; labour productivity'!$C$43:$O$49,13,FALSE)/100)</f>
        <v>0.10131466133180909</v>
      </c>
      <c r="D11" s="11">
        <f>VLOOKUP(A11,'[9]GVA &amp; labour productivity'!$C$56:$O$62,13,FALSE)</f>
        <v>1.5640327916931809</v>
      </c>
      <c r="E11" s="52">
        <f t="shared" si="0"/>
        <v>0.84681337525007128</v>
      </c>
      <c r="F11" s="53">
        <f t="shared" si="1"/>
        <v>1.5640327916931809</v>
      </c>
      <c r="G11" s="62"/>
      <c r="H11" s="12">
        <f>+$E$7*100</f>
        <v>65.704486996284643</v>
      </c>
      <c r="I11" s="13">
        <v>0</v>
      </c>
      <c r="J11" s="29">
        <f>+$F$8</f>
        <v>0.85990900496575806</v>
      </c>
      <c r="K11" s="13"/>
      <c r="L11" s="13"/>
      <c r="M11" s="13"/>
      <c r="N11" s="13"/>
      <c r="O11" s="13"/>
      <c r="P11" s="13">
        <v>0</v>
      </c>
    </row>
    <row r="12" spans="1:16" x14ac:dyDescent="0.25">
      <c r="A12" s="8">
        <v>7</v>
      </c>
      <c r="B12" s="51" t="s">
        <v>75</v>
      </c>
      <c r="C12" s="10">
        <f>(VLOOKUP($A12,'[9]GVA &amp; labour productivity'!$C$43:$O$49,13,FALSE)/100)</f>
        <v>0.13075164332666475</v>
      </c>
      <c r="D12" s="11">
        <f>VLOOKUP(A12,'[9]GVA &amp; labour productivity'!$C$56:$O$62,13,FALSE)</f>
        <v>2.8871784581309483</v>
      </c>
      <c r="E12" s="52">
        <f t="shared" si="0"/>
        <v>0.97756501857673606</v>
      </c>
      <c r="F12" s="53">
        <f t="shared" si="1"/>
        <v>2.8871784581309483</v>
      </c>
      <c r="G12" s="62"/>
      <c r="H12" s="12">
        <f>AVERAGE(H11,H13)</f>
        <v>68.162332094884249</v>
      </c>
      <c r="I12" s="13"/>
      <c r="J12" s="29">
        <f>+$F$8</f>
        <v>0.85990900496575806</v>
      </c>
      <c r="K12" s="13"/>
      <c r="L12" s="13"/>
      <c r="M12" s="13"/>
      <c r="N12" s="13"/>
      <c r="O12" s="13"/>
      <c r="P12" s="13">
        <v>0</v>
      </c>
    </row>
    <row r="13" spans="1:16" x14ac:dyDescent="0.25">
      <c r="A13" s="8">
        <v>2</v>
      </c>
      <c r="B13" s="51" t="s">
        <v>73</v>
      </c>
      <c r="C13" s="10">
        <f>(VLOOKUP($A13,'[9]GVA &amp; labour productivity'!$C$43:$O$49,13,FALSE)/100)</f>
        <v>2.2434981423263788E-2</v>
      </c>
      <c r="D13" s="11">
        <f>VLOOKUP(A13,'[9]GVA &amp; labour productivity'!$C$56:$O$62,13,FALSE)</f>
        <v>14.011234026656442</v>
      </c>
      <c r="E13" s="52">
        <f t="shared" si="0"/>
        <v>0.99999999999999989</v>
      </c>
      <c r="F13" s="53">
        <f t="shared" si="1"/>
        <v>14.011234026656442</v>
      </c>
      <c r="G13" s="62"/>
      <c r="H13" s="12">
        <f>+$E$8*100</f>
        <v>70.62017719348384</v>
      </c>
      <c r="I13" s="13"/>
      <c r="J13" s="29">
        <f>+$F$8</f>
        <v>0.85990900496575806</v>
      </c>
      <c r="K13" s="13">
        <v>0</v>
      </c>
      <c r="L13" s="13"/>
      <c r="M13" s="13"/>
      <c r="N13" s="13"/>
      <c r="O13" s="13"/>
      <c r="P13" s="13">
        <v>0</v>
      </c>
    </row>
    <row r="14" spans="1:16" x14ac:dyDescent="0.25">
      <c r="A14" s="8"/>
      <c r="B14" s="9"/>
      <c r="C14" s="10">
        <f>SUM(C7:C13)</f>
        <v>0.99999999999999989</v>
      </c>
      <c r="D14" s="11"/>
      <c r="E14" s="10"/>
      <c r="F14" s="11"/>
      <c r="H14" s="12">
        <f>+$E$8*100</f>
        <v>70.62017719348384</v>
      </c>
      <c r="I14" s="13"/>
      <c r="J14" s="13">
        <v>0</v>
      </c>
      <c r="K14" s="20">
        <f>+$F$9</f>
        <v>1.0351382898189547</v>
      </c>
      <c r="L14" s="13"/>
      <c r="M14" s="13"/>
      <c r="N14" s="13"/>
      <c r="O14" s="13"/>
      <c r="P14" s="13">
        <v>0</v>
      </c>
    </row>
    <row r="15" spans="1:16" x14ac:dyDescent="0.25">
      <c r="B15" s="16"/>
      <c r="C15" s="18"/>
      <c r="D15" s="18"/>
      <c r="E15" s="19"/>
      <c r="F15" s="19"/>
      <c r="H15" s="12">
        <f>AVERAGE(H14,H16)</f>
        <v>71.549014004001123</v>
      </c>
      <c r="I15" s="13"/>
      <c r="J15" s="13"/>
      <c r="K15" s="20">
        <f>+$F$9</f>
        <v>1.0351382898189547</v>
      </c>
      <c r="L15" s="13"/>
      <c r="M15" s="13"/>
      <c r="N15" s="13"/>
      <c r="O15" s="13"/>
      <c r="P15" s="13">
        <v>0</v>
      </c>
    </row>
    <row r="16" spans="1:16" x14ac:dyDescent="0.25">
      <c r="H16" s="12">
        <f>+$E$9*100</f>
        <v>72.477850814518419</v>
      </c>
      <c r="I16" s="13"/>
      <c r="J16" s="13"/>
      <c r="K16" s="20">
        <f>+$F$9</f>
        <v>1.0351382898189547</v>
      </c>
      <c r="L16" s="13">
        <v>0</v>
      </c>
      <c r="M16" s="13"/>
      <c r="N16" s="13"/>
      <c r="O16" s="13"/>
      <c r="P16" s="13">
        <v>0</v>
      </c>
    </row>
    <row r="17" spans="1:16" x14ac:dyDescent="0.25">
      <c r="A17" s="31"/>
      <c r="B17" s="26"/>
      <c r="H17" s="12">
        <f>+$E$9*100</f>
        <v>72.477850814518419</v>
      </c>
      <c r="I17" s="13"/>
      <c r="J17" s="13"/>
      <c r="K17" s="13">
        <v>0</v>
      </c>
      <c r="L17" s="21">
        <f>+$F$10</f>
        <v>1.3976796938242995</v>
      </c>
      <c r="M17" s="13"/>
      <c r="N17" s="13"/>
      <c r="O17" s="13"/>
      <c r="P17" s="13">
        <v>0</v>
      </c>
    </row>
    <row r="18" spans="1:16" x14ac:dyDescent="0.25">
      <c r="H18" s="12">
        <f>AVERAGE(H17,H19)</f>
        <v>73.513861103172317</v>
      </c>
      <c r="I18" s="13"/>
      <c r="J18" s="13"/>
      <c r="K18" s="13"/>
      <c r="L18" s="21">
        <f>+$F$10</f>
        <v>1.3976796938242995</v>
      </c>
      <c r="M18" s="13"/>
      <c r="N18" s="13"/>
      <c r="O18" s="13"/>
      <c r="P18" s="13">
        <v>0</v>
      </c>
    </row>
    <row r="19" spans="1:16" x14ac:dyDescent="0.25">
      <c r="H19" s="12">
        <f>+$E$10*100</f>
        <v>74.549871391826215</v>
      </c>
      <c r="I19" s="13"/>
      <c r="J19" s="13"/>
      <c r="K19" s="13"/>
      <c r="L19" s="21">
        <f>+$F$10</f>
        <v>1.3976796938242995</v>
      </c>
      <c r="M19" s="13">
        <v>0</v>
      </c>
      <c r="N19" s="13"/>
      <c r="O19" s="13"/>
      <c r="P19" s="13">
        <v>0</v>
      </c>
    </row>
    <row r="20" spans="1:16" x14ac:dyDescent="0.25">
      <c r="H20" s="12">
        <f>+$E$10*100</f>
        <v>74.549871391826215</v>
      </c>
      <c r="I20" s="13"/>
      <c r="J20" s="13"/>
      <c r="K20" s="13"/>
      <c r="L20" s="13">
        <v>0</v>
      </c>
      <c r="M20" s="21">
        <f>+$F$11</f>
        <v>1.5640327916931809</v>
      </c>
      <c r="N20" s="13"/>
      <c r="O20" s="13"/>
      <c r="P20" s="13">
        <v>0</v>
      </c>
    </row>
    <row r="21" spans="1:16" x14ac:dyDescent="0.25">
      <c r="H21" s="12">
        <f>AVERAGE(H20,H22)</f>
        <v>79.615604458416669</v>
      </c>
      <c r="I21" s="13"/>
      <c r="J21" s="13"/>
      <c r="K21" s="13"/>
      <c r="L21" s="13"/>
      <c r="M21" s="21">
        <f>+$F$11</f>
        <v>1.5640327916931809</v>
      </c>
      <c r="N21" s="13"/>
      <c r="O21" s="13"/>
      <c r="P21" s="13">
        <v>0</v>
      </c>
    </row>
    <row r="22" spans="1:16" x14ac:dyDescent="0.25">
      <c r="H22" s="12">
        <f>+$E$11*100</f>
        <v>84.681337525007123</v>
      </c>
      <c r="I22" s="13"/>
      <c r="J22" s="13"/>
      <c r="K22" s="13"/>
      <c r="L22" s="13"/>
      <c r="M22" s="21">
        <f>+$F$11</f>
        <v>1.5640327916931809</v>
      </c>
      <c r="N22" s="13">
        <v>0</v>
      </c>
      <c r="O22" s="13"/>
      <c r="P22" s="13">
        <v>0</v>
      </c>
    </row>
    <row r="23" spans="1:16" x14ac:dyDescent="0.25">
      <c r="H23" s="12">
        <f>+$E$11*100</f>
        <v>84.681337525007123</v>
      </c>
      <c r="I23" s="13"/>
      <c r="J23" s="13"/>
      <c r="K23" s="13"/>
      <c r="L23" s="13"/>
      <c r="M23" s="13">
        <v>0</v>
      </c>
      <c r="N23" s="21">
        <f>+$F$12</f>
        <v>2.8871784581309483</v>
      </c>
      <c r="O23" s="13"/>
      <c r="P23" s="13">
        <v>0</v>
      </c>
    </row>
    <row r="24" spans="1:16" x14ac:dyDescent="0.25">
      <c r="H24" s="12">
        <f>AVERAGE(H23,H25)</f>
        <v>91.218919691340375</v>
      </c>
      <c r="I24" s="13"/>
      <c r="J24" s="13"/>
      <c r="K24" s="13"/>
      <c r="L24" s="13"/>
      <c r="M24" s="13"/>
      <c r="N24" s="21">
        <f>+$F$12</f>
        <v>2.8871784581309483</v>
      </c>
      <c r="O24" s="13"/>
      <c r="P24" s="13">
        <v>0</v>
      </c>
    </row>
    <row r="25" spans="1:16" x14ac:dyDescent="0.25">
      <c r="H25" s="12">
        <f>+$E$12*100</f>
        <v>97.756501857673612</v>
      </c>
      <c r="I25" s="13"/>
      <c r="J25" s="13"/>
      <c r="K25" s="13"/>
      <c r="L25" s="13"/>
      <c r="M25" s="13"/>
      <c r="N25" s="21">
        <f>+$F$12</f>
        <v>2.8871784581309483</v>
      </c>
      <c r="O25" s="13">
        <v>0</v>
      </c>
      <c r="P25" s="13">
        <v>0</v>
      </c>
    </row>
    <row r="26" spans="1:16" x14ac:dyDescent="0.25">
      <c r="H26" s="12">
        <f>+$E$12*100</f>
        <v>97.756501857673612</v>
      </c>
      <c r="I26" s="13"/>
      <c r="J26" s="13"/>
      <c r="K26" s="13"/>
      <c r="L26" s="13"/>
      <c r="M26" s="13"/>
      <c r="N26" s="13">
        <v>0</v>
      </c>
      <c r="O26" s="21">
        <f>+$F$13</f>
        <v>14.011234026656442</v>
      </c>
      <c r="P26" s="13">
        <v>0</v>
      </c>
    </row>
    <row r="27" spans="1:16" x14ac:dyDescent="0.25">
      <c r="H27" s="12">
        <f>AVERAGE(H26,H28)</f>
        <v>98.878250928836792</v>
      </c>
      <c r="I27" s="13"/>
      <c r="J27" s="13"/>
      <c r="K27" s="13"/>
      <c r="L27" s="13"/>
      <c r="M27" s="13"/>
      <c r="N27" s="13"/>
      <c r="O27" s="21">
        <f>+$F$13</f>
        <v>14.011234026656442</v>
      </c>
      <c r="P27" s="13">
        <v>0</v>
      </c>
    </row>
    <row r="28" spans="1:16" x14ac:dyDescent="0.25">
      <c r="H28" s="12">
        <f>+$E$13*100</f>
        <v>99.999999999999986</v>
      </c>
      <c r="I28" s="13"/>
      <c r="J28" s="13"/>
      <c r="K28" s="13"/>
      <c r="L28" s="13"/>
      <c r="M28" s="13"/>
      <c r="N28" s="13"/>
      <c r="O28" s="21">
        <f>+$F$13</f>
        <v>14.011234026656442</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CONTENTS!A7"/>
  </hyperlink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60" x14ac:dyDescent="0.25">
      <c r="A6" s="4" t="s">
        <v>2</v>
      </c>
      <c r="B6" s="5" t="s">
        <v>3</v>
      </c>
      <c r="C6" s="6" t="s">
        <v>70</v>
      </c>
      <c r="D6" s="6" t="s">
        <v>71</v>
      </c>
      <c r="E6" s="6" t="s">
        <v>72</v>
      </c>
      <c r="F6" s="6" t="s">
        <v>71</v>
      </c>
      <c r="G6">
        <v>100</v>
      </c>
      <c r="H6" s="4"/>
      <c r="I6" s="4" t="s">
        <v>7</v>
      </c>
      <c r="J6" s="7" t="s">
        <v>80</v>
      </c>
      <c r="K6" s="4" t="s">
        <v>33</v>
      </c>
      <c r="L6" s="4" t="s">
        <v>77</v>
      </c>
      <c r="M6" s="7" t="s">
        <v>81</v>
      </c>
      <c r="N6" s="4" t="s">
        <v>76</v>
      </c>
      <c r="O6" s="7" t="s">
        <v>82</v>
      </c>
      <c r="P6" s="4"/>
    </row>
    <row r="7" spans="1:16" x14ac:dyDescent="0.25">
      <c r="A7" s="8">
        <v>1</v>
      </c>
      <c r="B7" s="59" t="s">
        <v>7</v>
      </c>
      <c r="C7" s="10">
        <f>(VLOOKUP($A7,'[1]GVA &amp; labour productivity'!$C$46:$O$52,13,FALSE)/100)</f>
        <v>0.71929753076358893</v>
      </c>
      <c r="D7" s="11">
        <f>VLOOKUP(A7,'[1]GVA &amp; labour productivity'!$C$59:$O$65,13,FALSE)</f>
        <v>0.25118799913435447</v>
      </c>
      <c r="E7" s="52">
        <f>+C7</f>
        <v>0.71929753076358893</v>
      </c>
      <c r="F7" s="53">
        <f>+D7</f>
        <v>0.25118799913435447</v>
      </c>
      <c r="G7" s="57">
        <v>0.71929753076358893</v>
      </c>
      <c r="H7" s="12">
        <v>0</v>
      </c>
      <c r="I7" s="13">
        <v>0</v>
      </c>
      <c r="J7" s="13"/>
      <c r="K7" s="13"/>
      <c r="L7" s="13"/>
      <c r="M7" s="13"/>
      <c r="N7" s="13"/>
      <c r="O7" s="13"/>
      <c r="P7" s="13">
        <v>0</v>
      </c>
    </row>
    <row r="8" spans="1:16" x14ac:dyDescent="0.25">
      <c r="A8" s="8">
        <v>7</v>
      </c>
      <c r="B8" s="51" t="s">
        <v>80</v>
      </c>
      <c r="C8" s="10">
        <f>(VLOOKUP($A8,'[1]GVA &amp; labour productivity'!$C$46:$O$52,13,FALSE)/100)</f>
        <v>0.15218808573058432</v>
      </c>
      <c r="D8" s="11">
        <f>VLOOKUP(A8,'[1]GVA &amp; labour productivity'!$C$59:$O$65,13,FALSE)</f>
        <v>0.87048854817969479</v>
      </c>
      <c r="E8" s="52">
        <f t="shared" ref="E8:E13" si="0">+E7+C8</f>
        <v>0.87148561649417322</v>
      </c>
      <c r="F8" s="53">
        <f t="shared" ref="F8:F13" si="1">+D8</f>
        <v>0.87048854817969479</v>
      </c>
      <c r="G8" s="57">
        <v>8.2715345122646895E-3</v>
      </c>
      <c r="H8" s="12">
        <v>0</v>
      </c>
      <c r="I8" s="15">
        <f>+$F$7</f>
        <v>0.25118799913435447</v>
      </c>
      <c r="J8" s="13"/>
      <c r="K8" s="13"/>
      <c r="L8" s="13"/>
      <c r="M8" s="13"/>
      <c r="N8" s="13"/>
      <c r="O8" s="13"/>
      <c r="P8" s="13">
        <v>0</v>
      </c>
    </row>
    <row r="9" spans="1:16" x14ac:dyDescent="0.25">
      <c r="A9" s="8">
        <v>3</v>
      </c>
      <c r="B9" s="51" t="s">
        <v>33</v>
      </c>
      <c r="C9" s="10">
        <f>(VLOOKUP($A9,'[1]GVA &amp; labour productivity'!$C$46:$O$52,13,FALSE)/100)</f>
        <v>7.2243500937168928E-2</v>
      </c>
      <c r="D9" s="11">
        <f>VLOOKUP(A9,'[1]GVA &amp; labour productivity'!$C$59:$O$65,13,FALSE)</f>
        <v>1.5248125799290084</v>
      </c>
      <c r="E9" s="52">
        <f t="shared" si="0"/>
        <v>0.94372911743134213</v>
      </c>
      <c r="F9" s="53">
        <f t="shared" si="1"/>
        <v>1.5248125799290084</v>
      </c>
      <c r="G9" s="57">
        <v>7.2243500937168928E-2</v>
      </c>
      <c r="H9" s="12">
        <f>AVERAGE(H8,H10)</f>
        <v>35.964876538179446</v>
      </c>
      <c r="I9" s="15">
        <f>+$F$7</f>
        <v>0.25118799913435447</v>
      </c>
      <c r="J9" s="13"/>
      <c r="K9" s="13"/>
      <c r="L9" s="13"/>
      <c r="M9" s="13"/>
      <c r="N9" s="13"/>
      <c r="O9" s="13"/>
      <c r="P9" s="13">
        <v>0</v>
      </c>
    </row>
    <row r="10" spans="1:16" x14ac:dyDescent="0.25">
      <c r="A10" s="8">
        <v>4</v>
      </c>
      <c r="B10" s="51" t="s">
        <v>77</v>
      </c>
      <c r="C10" s="10">
        <f>(VLOOKUP($A10,'[1]GVA &amp; labour productivity'!$C$46:$O$52,13,FALSE)/100)</f>
        <v>2.3103251568739304E-2</v>
      </c>
      <c r="D10" s="11">
        <f>VLOOKUP(A10,'[1]GVA &amp; labour productivity'!$C$59:$O$65,13,FALSE)</f>
        <v>1.8826542480458679</v>
      </c>
      <c r="E10" s="52">
        <f t="shared" si="0"/>
        <v>0.9668323690000814</v>
      </c>
      <c r="F10" s="53">
        <f t="shared" si="1"/>
        <v>1.8826542480458679</v>
      </c>
      <c r="G10" s="57">
        <v>2.3103251568739304E-2</v>
      </c>
      <c r="H10" s="12">
        <f>+$E$7*100</f>
        <v>71.929753076358892</v>
      </c>
      <c r="I10" s="15">
        <f>+$F$7</f>
        <v>0.25118799913435447</v>
      </c>
      <c r="J10" s="13">
        <v>0</v>
      </c>
      <c r="K10" s="13"/>
      <c r="L10" s="13"/>
      <c r="M10" s="13"/>
      <c r="N10" s="13"/>
      <c r="O10" s="13"/>
      <c r="P10" s="13">
        <v>0</v>
      </c>
    </row>
    <row r="11" spans="1:16" x14ac:dyDescent="0.25">
      <c r="A11" s="8">
        <v>5</v>
      </c>
      <c r="B11" s="51" t="s">
        <v>81</v>
      </c>
      <c r="C11" s="10">
        <f>(VLOOKUP($A11,'[1]GVA &amp; labour productivity'!$C$46:$O$52,13,FALSE)/100)</f>
        <v>2.0169505337788284E-2</v>
      </c>
      <c r="D11" s="11">
        <f>VLOOKUP(A11,'[1]GVA &amp; labour productivity'!$C$59:$O$65,13,FALSE)</f>
        <v>7.4525982302771547</v>
      </c>
      <c r="E11" s="52">
        <f t="shared" si="0"/>
        <v>0.98700187433786968</v>
      </c>
      <c r="F11" s="53">
        <f t="shared" si="1"/>
        <v>7.4525982302771547</v>
      </c>
      <c r="G11" s="57">
        <v>2.0169505337788284E-2</v>
      </c>
      <c r="H11" s="12">
        <f>+$E$7*100</f>
        <v>71.929753076358892</v>
      </c>
      <c r="I11" s="13">
        <v>0</v>
      </c>
      <c r="J11" s="29">
        <f>+$F$8</f>
        <v>0.87048854817969479</v>
      </c>
      <c r="K11" s="13"/>
      <c r="L11" s="13"/>
      <c r="M11" s="13"/>
      <c r="N11" s="13"/>
      <c r="O11" s="13"/>
      <c r="P11" s="13">
        <v>0</v>
      </c>
    </row>
    <row r="12" spans="1:16" x14ac:dyDescent="0.25">
      <c r="A12" s="8">
        <v>6</v>
      </c>
      <c r="B12" s="51" t="s">
        <v>76</v>
      </c>
      <c r="C12" s="10">
        <f>(VLOOKUP($A12,'[1]GVA &amp; labour productivity'!$C$46:$O$52,13,FALSE)/100)</f>
        <v>4.7265911498655363E-3</v>
      </c>
      <c r="D12" s="11">
        <f>VLOOKUP(A12,'[1]GVA &amp; labour productivity'!$C$59:$O$65,13,FALSE)</f>
        <v>27.09013462632392</v>
      </c>
      <c r="E12" s="52">
        <f t="shared" si="0"/>
        <v>0.99172846548773519</v>
      </c>
      <c r="F12" s="53">
        <f t="shared" si="1"/>
        <v>27.09013462632392</v>
      </c>
      <c r="G12" s="57">
        <v>4.7265911498655363E-3</v>
      </c>
      <c r="H12" s="12">
        <f>AVERAGE(H11,H13)</f>
        <v>79.539157362888105</v>
      </c>
      <c r="I12" s="13"/>
      <c r="J12" s="29">
        <f>+$F$8</f>
        <v>0.87048854817969479</v>
      </c>
      <c r="K12" s="13"/>
      <c r="L12" s="13"/>
      <c r="M12" s="13"/>
      <c r="N12" s="13"/>
      <c r="O12" s="13"/>
      <c r="P12" s="13">
        <v>0</v>
      </c>
    </row>
    <row r="13" spans="1:16" x14ac:dyDescent="0.25">
      <c r="A13" s="8">
        <v>2</v>
      </c>
      <c r="B13" s="51" t="s">
        <v>82</v>
      </c>
      <c r="C13" s="10">
        <f>(VLOOKUP($A13,'[1]GVA &amp; labour productivity'!$C$46:$O$52,13,FALSE)/100)</f>
        <v>8.2715345122646895E-3</v>
      </c>
      <c r="D13" s="11">
        <f>VLOOKUP(A13,'[1]GVA &amp; labour productivity'!$C$59:$O$65,13,FALSE)</f>
        <v>30.80814837602551</v>
      </c>
      <c r="E13" s="52">
        <f t="shared" si="0"/>
        <v>0.99999999999999989</v>
      </c>
      <c r="F13" s="53">
        <f t="shared" si="1"/>
        <v>30.80814837602551</v>
      </c>
      <c r="G13" s="57">
        <v>0.15218808573058432</v>
      </c>
      <c r="H13" s="12">
        <f>+$E$8*100</f>
        <v>87.148561649417317</v>
      </c>
      <c r="I13" s="13"/>
      <c r="J13" s="29">
        <f>+$F$8</f>
        <v>0.87048854817969479</v>
      </c>
      <c r="K13" s="13">
        <v>0</v>
      </c>
      <c r="L13" s="13"/>
      <c r="M13" s="13"/>
      <c r="N13" s="13"/>
      <c r="O13" s="13"/>
      <c r="P13" s="13">
        <v>0</v>
      </c>
    </row>
    <row r="14" spans="1:16" x14ac:dyDescent="0.25">
      <c r="A14" s="8"/>
      <c r="B14" s="9"/>
      <c r="C14" s="10">
        <f>SUM(C7:C13)</f>
        <v>0.99999999999999989</v>
      </c>
      <c r="D14" s="11"/>
      <c r="E14" s="10"/>
      <c r="F14" s="11"/>
      <c r="H14" s="12">
        <f>+$E$8*100</f>
        <v>87.148561649417317</v>
      </c>
      <c r="I14" s="13"/>
      <c r="J14" s="13">
        <v>0</v>
      </c>
      <c r="K14" s="20">
        <f>+$F$9</f>
        <v>1.5248125799290084</v>
      </c>
      <c r="L14" s="13"/>
      <c r="M14" s="13"/>
      <c r="N14" s="13"/>
      <c r="O14" s="13"/>
      <c r="P14" s="13">
        <v>0</v>
      </c>
    </row>
    <row r="15" spans="1:16" x14ac:dyDescent="0.25">
      <c r="B15" s="16"/>
      <c r="C15" s="18"/>
      <c r="D15" s="18"/>
      <c r="E15" s="19"/>
      <c r="F15" s="19"/>
      <c r="H15" s="12">
        <f>AVERAGE(H14,H16)</f>
        <v>90.760736696275757</v>
      </c>
      <c r="I15" s="13"/>
      <c r="J15" s="13"/>
      <c r="K15" s="20">
        <f>+$F$9</f>
        <v>1.5248125799290084</v>
      </c>
      <c r="L15" s="13"/>
      <c r="M15" s="13"/>
      <c r="N15" s="13"/>
      <c r="O15" s="13"/>
      <c r="P15" s="13">
        <v>0</v>
      </c>
    </row>
    <row r="16" spans="1:16" x14ac:dyDescent="0.25">
      <c r="H16" s="12">
        <f>+$E$9*100</f>
        <v>94.37291174313421</v>
      </c>
      <c r="I16" s="13"/>
      <c r="J16" s="13"/>
      <c r="K16" s="20">
        <f>+$F$9</f>
        <v>1.5248125799290084</v>
      </c>
      <c r="L16" s="13">
        <v>0</v>
      </c>
      <c r="M16" s="13"/>
      <c r="N16" s="13"/>
      <c r="O16" s="13"/>
      <c r="P16" s="13">
        <v>0</v>
      </c>
    </row>
    <row r="17" spans="1:16" x14ac:dyDescent="0.25">
      <c r="A17" s="31"/>
      <c r="B17" s="26"/>
      <c r="H17" s="12">
        <f>+$E$9*100</f>
        <v>94.37291174313421</v>
      </c>
      <c r="I17" s="13"/>
      <c r="J17" s="13"/>
      <c r="K17" s="13">
        <v>0</v>
      </c>
      <c r="L17" s="21">
        <f>+$F$10</f>
        <v>1.8826542480458679</v>
      </c>
      <c r="M17" s="13"/>
      <c r="N17" s="13"/>
      <c r="O17" s="13"/>
      <c r="P17" s="13">
        <v>0</v>
      </c>
    </row>
    <row r="18" spans="1:16" x14ac:dyDescent="0.25">
      <c r="H18" s="12">
        <f>AVERAGE(H17,H19)</f>
        <v>95.528074321571182</v>
      </c>
      <c r="I18" s="13"/>
      <c r="J18" s="13"/>
      <c r="K18" s="13"/>
      <c r="L18" s="21">
        <f>+$F$10</f>
        <v>1.8826542480458679</v>
      </c>
      <c r="M18" s="13"/>
      <c r="N18" s="13"/>
      <c r="O18" s="13"/>
      <c r="P18" s="13">
        <v>0</v>
      </c>
    </row>
    <row r="19" spans="1:16" x14ac:dyDescent="0.25">
      <c r="H19" s="12">
        <f>+$E$10*100</f>
        <v>96.68323690000814</v>
      </c>
      <c r="I19" s="13"/>
      <c r="J19" s="13"/>
      <c r="K19" s="13"/>
      <c r="L19" s="21">
        <f>+$F$10</f>
        <v>1.8826542480458679</v>
      </c>
      <c r="M19" s="13">
        <v>0</v>
      </c>
      <c r="N19" s="13"/>
      <c r="O19" s="13"/>
      <c r="P19" s="13">
        <v>0</v>
      </c>
    </row>
    <row r="20" spans="1:16" x14ac:dyDescent="0.25">
      <c r="H20" s="12">
        <f>+$E$10*100</f>
        <v>96.68323690000814</v>
      </c>
      <c r="I20" s="13"/>
      <c r="J20" s="13"/>
      <c r="K20" s="13"/>
      <c r="L20" s="13">
        <v>0</v>
      </c>
      <c r="M20" s="21">
        <f>+$F$11</f>
        <v>7.4525982302771547</v>
      </c>
      <c r="N20" s="13"/>
      <c r="O20" s="13"/>
      <c r="P20" s="13">
        <v>0</v>
      </c>
    </row>
    <row r="21" spans="1:16" x14ac:dyDescent="0.25">
      <c r="H21" s="12">
        <f>AVERAGE(H20,H22)</f>
        <v>97.69171216689756</v>
      </c>
      <c r="I21" s="13"/>
      <c r="J21" s="13"/>
      <c r="K21" s="13"/>
      <c r="L21" s="13"/>
      <c r="M21" s="21">
        <f>+$F$11</f>
        <v>7.4525982302771547</v>
      </c>
      <c r="N21" s="13"/>
      <c r="O21" s="13"/>
      <c r="P21" s="13">
        <v>0</v>
      </c>
    </row>
    <row r="22" spans="1:16" x14ac:dyDescent="0.25">
      <c r="H22" s="12">
        <f>+$E$11*100</f>
        <v>98.700187433786965</v>
      </c>
      <c r="I22" s="13"/>
      <c r="J22" s="13"/>
      <c r="K22" s="13"/>
      <c r="L22" s="13"/>
      <c r="M22" s="21">
        <f>+$F$11</f>
        <v>7.4525982302771547</v>
      </c>
      <c r="N22" s="13">
        <v>0</v>
      </c>
      <c r="O22" s="13"/>
      <c r="P22" s="13">
        <v>0</v>
      </c>
    </row>
    <row r="23" spans="1:16" x14ac:dyDescent="0.25">
      <c r="H23" s="12">
        <f>+$E$11*100</f>
        <v>98.700187433786965</v>
      </c>
      <c r="I23" s="13"/>
      <c r="J23" s="13"/>
      <c r="K23" s="13"/>
      <c r="L23" s="13"/>
      <c r="M23" s="13">
        <v>0</v>
      </c>
      <c r="N23" s="21">
        <f>+$F$12</f>
        <v>27.09013462632392</v>
      </c>
      <c r="O23" s="13"/>
      <c r="P23" s="13">
        <v>0</v>
      </c>
    </row>
    <row r="24" spans="1:16" x14ac:dyDescent="0.25">
      <c r="H24" s="12">
        <f>AVERAGE(H23,H25)</f>
        <v>98.936516991280243</v>
      </c>
      <c r="I24" s="13"/>
      <c r="J24" s="13"/>
      <c r="K24" s="13"/>
      <c r="L24" s="13"/>
      <c r="M24" s="13"/>
      <c r="N24" s="21">
        <f>+$F$12</f>
        <v>27.09013462632392</v>
      </c>
      <c r="O24" s="13"/>
      <c r="P24" s="13">
        <v>0</v>
      </c>
    </row>
    <row r="25" spans="1:16" x14ac:dyDescent="0.25">
      <c r="H25" s="12">
        <f>+$E$12*100</f>
        <v>99.172846548773521</v>
      </c>
      <c r="I25" s="13"/>
      <c r="J25" s="13"/>
      <c r="K25" s="13"/>
      <c r="L25" s="13"/>
      <c r="M25" s="13"/>
      <c r="N25" s="21">
        <f>+$F$12</f>
        <v>27.09013462632392</v>
      </c>
      <c r="O25" s="13">
        <v>0</v>
      </c>
      <c r="P25" s="13">
        <v>0</v>
      </c>
    </row>
    <row r="26" spans="1:16" x14ac:dyDescent="0.25">
      <c r="H26" s="12">
        <f>+$E$12*100</f>
        <v>99.172846548773521</v>
      </c>
      <c r="I26" s="13"/>
      <c r="J26" s="13"/>
      <c r="K26" s="13"/>
      <c r="L26" s="13"/>
      <c r="M26" s="13"/>
      <c r="N26" s="13">
        <v>0</v>
      </c>
      <c r="O26" s="21">
        <f>+$F$13</f>
        <v>30.80814837602551</v>
      </c>
      <c r="P26" s="13">
        <v>0</v>
      </c>
    </row>
    <row r="27" spans="1:16" x14ac:dyDescent="0.25">
      <c r="H27" s="12">
        <f>AVERAGE(H26,H28)</f>
        <v>99.58642327438676</v>
      </c>
      <c r="I27" s="13"/>
      <c r="J27" s="13"/>
      <c r="K27" s="13"/>
      <c r="L27" s="13"/>
      <c r="M27" s="13"/>
      <c r="N27" s="13"/>
      <c r="O27" s="21">
        <f>+$F$13</f>
        <v>30.80814837602551</v>
      </c>
      <c r="P27" s="13">
        <v>0</v>
      </c>
    </row>
    <row r="28" spans="1:16" x14ac:dyDescent="0.25">
      <c r="H28" s="12">
        <f>+$E$13*100</f>
        <v>99.999999999999986</v>
      </c>
      <c r="I28" s="13"/>
      <c r="J28" s="13"/>
      <c r="K28" s="13"/>
      <c r="L28" s="13"/>
      <c r="M28" s="13"/>
      <c r="N28" s="13"/>
      <c r="O28" s="21">
        <f>+$F$13</f>
        <v>30.80814837602551</v>
      </c>
      <c r="P28" s="13">
        <v>0</v>
      </c>
    </row>
    <row r="29" spans="1:16" x14ac:dyDescent="0.25">
      <c r="H29" s="12">
        <f>+$E$13*100</f>
        <v>99.999999999999986</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C3" sqref="C3"/>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4" spans="1:17" s="98" customFormat="1" ht="14.4" x14ac:dyDescent="0.3">
      <c r="A4" s="93" t="s">
        <v>68</v>
      </c>
      <c r="B4" s="97"/>
      <c r="C4" s="101"/>
      <c r="D4" s="101"/>
      <c r="E4" s="101"/>
      <c r="F4" s="101"/>
    </row>
    <row r="5" spans="1:17" x14ac:dyDescent="0.25">
      <c r="A5" s="60"/>
      <c r="B5" s="61"/>
      <c r="C5" s="60"/>
      <c r="D5" s="60" t="s">
        <v>83</v>
      </c>
      <c r="E5" s="60"/>
      <c r="F5" s="60"/>
    </row>
    <row r="6" spans="1:17" ht="48" x14ac:dyDescent="0.25">
      <c r="A6" s="4" t="s">
        <v>2</v>
      </c>
      <c r="B6" s="5" t="s">
        <v>3</v>
      </c>
      <c r="C6" s="6" t="s">
        <v>30</v>
      </c>
      <c r="D6" s="6" t="s">
        <v>31</v>
      </c>
      <c r="E6" s="6" t="s">
        <v>32</v>
      </c>
      <c r="F6" s="6" t="s">
        <v>31</v>
      </c>
      <c r="H6" s="4"/>
      <c r="I6" s="4" t="s">
        <v>7</v>
      </c>
      <c r="J6" s="7" t="s">
        <v>33</v>
      </c>
      <c r="K6" s="4" t="s">
        <v>34</v>
      </c>
      <c r="L6" s="4" t="s">
        <v>35</v>
      </c>
      <c r="M6" s="7" t="s">
        <v>36</v>
      </c>
      <c r="N6" s="4" t="s">
        <v>37</v>
      </c>
      <c r="O6" s="7" t="s">
        <v>38</v>
      </c>
      <c r="P6" s="7" t="s">
        <v>39</v>
      </c>
      <c r="Q6" s="4" t="s">
        <v>40</v>
      </c>
    </row>
    <row r="7" spans="1:17" x14ac:dyDescent="0.25">
      <c r="A7" s="8">
        <v>1</v>
      </c>
      <c r="B7" s="9" t="s">
        <v>7</v>
      </c>
      <c r="C7" s="28">
        <v>0.75243495526969695</v>
      </c>
      <c r="D7" s="11">
        <v>0.56297537563827982</v>
      </c>
      <c r="E7" s="10">
        <v>0.75243495526969695</v>
      </c>
      <c r="F7" s="11">
        <v>0.56297537563827982</v>
      </c>
      <c r="H7" s="12">
        <v>0</v>
      </c>
      <c r="I7" s="13">
        <v>0</v>
      </c>
      <c r="J7" s="13"/>
      <c r="K7" s="13"/>
      <c r="L7" s="13"/>
      <c r="M7" s="13"/>
      <c r="N7" s="13"/>
      <c r="O7" s="13"/>
      <c r="P7" s="13"/>
      <c r="Q7" s="13">
        <v>0</v>
      </c>
    </row>
    <row r="8" spans="1:17" x14ac:dyDescent="0.25">
      <c r="A8" s="8">
        <v>3</v>
      </c>
      <c r="B8" s="9" t="s">
        <v>33</v>
      </c>
      <c r="C8" s="28">
        <v>6.2535656036814727E-2</v>
      </c>
      <c r="D8" s="11">
        <v>0.82760414072913868</v>
      </c>
      <c r="E8" s="10">
        <v>0.81497061130651172</v>
      </c>
      <c r="F8" s="11">
        <v>0.82760414072913868</v>
      </c>
      <c r="H8" s="12">
        <v>0</v>
      </c>
      <c r="I8" s="15">
        <f>+$F$7</f>
        <v>0.56297537563827982</v>
      </c>
      <c r="J8" s="13"/>
      <c r="K8" s="13"/>
      <c r="L8" s="13"/>
      <c r="M8" s="13"/>
      <c r="N8" s="13"/>
      <c r="O8" s="13"/>
      <c r="P8" s="13"/>
      <c r="Q8" s="13">
        <v>0</v>
      </c>
    </row>
    <row r="9" spans="1:17" x14ac:dyDescent="0.25">
      <c r="A9" s="8">
        <v>2</v>
      </c>
      <c r="B9" s="9" t="s">
        <v>34</v>
      </c>
      <c r="C9" s="28">
        <v>4.6909252529649392E-3</v>
      </c>
      <c r="D9" s="11">
        <v>1.1898009271393364</v>
      </c>
      <c r="E9" s="10">
        <v>0.8196615365594766</v>
      </c>
      <c r="F9" s="11">
        <v>1.1898009271393364</v>
      </c>
      <c r="H9" s="12">
        <f>AVERAGE(H8,H10)</f>
        <v>37.621747763484848</v>
      </c>
      <c r="I9" s="15">
        <f>+$F$7</f>
        <v>0.56297537563827982</v>
      </c>
      <c r="J9" s="13"/>
      <c r="K9" s="13"/>
      <c r="L9" s="13"/>
      <c r="M9" s="13"/>
      <c r="N9" s="13"/>
      <c r="O9" s="13"/>
      <c r="P9" s="13"/>
      <c r="Q9" s="13">
        <v>0</v>
      </c>
    </row>
    <row r="10" spans="1:17" x14ac:dyDescent="0.25">
      <c r="A10" s="8">
        <v>8</v>
      </c>
      <c r="B10" s="9" t="s">
        <v>35</v>
      </c>
      <c r="C10" s="28">
        <v>2.3663621394631337E-2</v>
      </c>
      <c r="D10" s="11">
        <v>1.2086315830964955</v>
      </c>
      <c r="E10" s="10">
        <v>0.8433251579541079</v>
      </c>
      <c r="F10" s="11">
        <v>1.2086315830964955</v>
      </c>
      <c r="H10" s="12">
        <f>+$E$7*100</f>
        <v>75.243495526969696</v>
      </c>
      <c r="I10" s="15">
        <f>+$F$7</f>
        <v>0.56297537563827982</v>
      </c>
      <c r="J10" s="13">
        <v>0</v>
      </c>
      <c r="K10" s="13"/>
      <c r="L10" s="13"/>
      <c r="M10" s="13"/>
      <c r="N10" s="13"/>
      <c r="O10" s="13"/>
      <c r="P10" s="13"/>
      <c r="Q10" s="13">
        <v>0</v>
      </c>
    </row>
    <row r="11" spans="1:17" x14ac:dyDescent="0.25">
      <c r="A11" s="8">
        <v>5</v>
      </c>
      <c r="B11" s="14" t="s">
        <v>36</v>
      </c>
      <c r="C11" s="28">
        <v>0.10599829957105074</v>
      </c>
      <c r="D11" s="11">
        <v>2.3185038208071647</v>
      </c>
      <c r="E11" s="10">
        <v>0.94932345752515868</v>
      </c>
      <c r="F11" s="11">
        <v>2.3185038208071647</v>
      </c>
      <c r="H11" s="12">
        <f>+$E$7*100</f>
        <v>75.243495526969696</v>
      </c>
      <c r="I11" s="13">
        <v>0</v>
      </c>
      <c r="J11" s="29">
        <f>+$F$8</f>
        <v>0.82760414072913868</v>
      </c>
      <c r="K11" s="13"/>
      <c r="L11" s="13"/>
      <c r="M11" s="13"/>
      <c r="N11" s="13"/>
      <c r="O11" s="13"/>
      <c r="P11" s="13"/>
      <c r="Q11" s="13">
        <v>0</v>
      </c>
    </row>
    <row r="12" spans="1:17" x14ac:dyDescent="0.25">
      <c r="A12" s="8">
        <v>4</v>
      </c>
      <c r="B12" s="14" t="s">
        <v>37</v>
      </c>
      <c r="C12" s="28">
        <v>2.1234638233800965E-2</v>
      </c>
      <c r="D12" s="11">
        <v>3.5475271707952527</v>
      </c>
      <c r="E12" s="10">
        <v>0.97055809575895968</v>
      </c>
      <c r="F12" s="11">
        <v>3.5475271707952527</v>
      </c>
      <c r="H12" s="12">
        <f>AVERAGE(H11,H13)</f>
        <v>78.370278328810429</v>
      </c>
      <c r="I12" s="13"/>
      <c r="J12" s="29">
        <f>+$F$8</f>
        <v>0.82760414072913868</v>
      </c>
      <c r="K12" s="13"/>
      <c r="L12" s="13"/>
      <c r="M12" s="13"/>
      <c r="N12" s="13"/>
      <c r="O12" s="13"/>
      <c r="P12" s="13"/>
      <c r="Q12" s="13">
        <v>0</v>
      </c>
    </row>
    <row r="13" spans="1:17" x14ac:dyDescent="0.25">
      <c r="A13" s="8">
        <v>7</v>
      </c>
      <c r="B13" s="9" t="s">
        <v>38</v>
      </c>
      <c r="C13" s="28">
        <v>2.5035034805154944E-2</v>
      </c>
      <c r="D13" s="11">
        <v>4.4014082279465576</v>
      </c>
      <c r="E13" s="10">
        <v>0.99559313056411458</v>
      </c>
      <c r="F13" s="11">
        <v>4.4014082279465576</v>
      </c>
      <c r="H13" s="12">
        <f>+$E$8*100</f>
        <v>81.497061130651176</v>
      </c>
      <c r="I13" s="13"/>
      <c r="J13" s="29">
        <f>+$F$8</f>
        <v>0.82760414072913868</v>
      </c>
      <c r="K13" s="13">
        <v>0</v>
      </c>
      <c r="L13" s="13"/>
      <c r="M13" s="13"/>
      <c r="N13" s="13"/>
      <c r="O13" s="13"/>
      <c r="P13" s="13"/>
      <c r="Q13" s="13">
        <v>0</v>
      </c>
    </row>
    <row r="14" spans="1:17" x14ac:dyDescent="0.25">
      <c r="A14" s="8">
        <v>6</v>
      </c>
      <c r="B14" s="9" t="s">
        <v>39</v>
      </c>
      <c r="C14" s="28">
        <v>4.4068694358855151E-3</v>
      </c>
      <c r="D14" s="11">
        <v>13.429870606114459</v>
      </c>
      <c r="E14" s="10">
        <v>1</v>
      </c>
      <c r="F14" s="11">
        <v>13.429870606114459</v>
      </c>
      <c r="H14" s="12">
        <f>+$E$8*100</f>
        <v>81.497061130651176</v>
      </c>
      <c r="I14" s="13"/>
      <c r="J14" s="13">
        <v>0</v>
      </c>
      <c r="K14" s="20">
        <f>+$F$9</f>
        <v>1.1898009271393364</v>
      </c>
      <c r="L14" s="13"/>
      <c r="M14" s="13"/>
      <c r="N14" s="13"/>
      <c r="O14" s="13"/>
      <c r="P14" s="13"/>
      <c r="Q14" s="13">
        <v>0</v>
      </c>
    </row>
    <row r="15" spans="1:17" x14ac:dyDescent="0.25">
      <c r="B15" s="16"/>
      <c r="C15" s="18"/>
      <c r="D15" s="18"/>
      <c r="E15" s="19"/>
      <c r="F15" s="19"/>
      <c r="H15" s="12">
        <f>AVERAGE(H14,H16)</f>
        <v>81.731607393299413</v>
      </c>
      <c r="I15" s="13"/>
      <c r="J15" s="13"/>
      <c r="K15" s="20">
        <f>+$F$9</f>
        <v>1.1898009271393364</v>
      </c>
      <c r="L15" s="13"/>
      <c r="M15" s="13"/>
      <c r="N15" s="13"/>
      <c r="O15" s="13"/>
      <c r="P15" s="13"/>
      <c r="Q15" s="13">
        <v>0</v>
      </c>
    </row>
    <row r="16" spans="1:17" x14ac:dyDescent="0.25">
      <c r="H16" s="12">
        <f>+$E$9*100</f>
        <v>81.966153655947664</v>
      </c>
      <c r="I16" s="13"/>
      <c r="J16" s="13"/>
      <c r="K16" s="20">
        <f>+$F$9</f>
        <v>1.1898009271393364</v>
      </c>
      <c r="L16" s="13">
        <v>0</v>
      </c>
      <c r="M16" s="13"/>
      <c r="N16" s="13"/>
      <c r="O16" s="13"/>
      <c r="P16" s="13"/>
      <c r="Q16" s="13">
        <v>0</v>
      </c>
    </row>
    <row r="17" spans="1:17" x14ac:dyDescent="0.25">
      <c r="A17" s="31"/>
      <c r="B17" s="26"/>
      <c r="H17" s="12">
        <f>+$E$9*100</f>
        <v>81.966153655947664</v>
      </c>
      <c r="I17" s="13"/>
      <c r="J17" s="13"/>
      <c r="K17" s="13">
        <v>0</v>
      </c>
      <c r="L17" s="21">
        <f>+$F$10</f>
        <v>1.2086315830964955</v>
      </c>
      <c r="M17" s="13"/>
      <c r="N17" s="13"/>
      <c r="O17" s="13"/>
      <c r="P17" s="13"/>
      <c r="Q17" s="13">
        <v>0</v>
      </c>
    </row>
    <row r="18" spans="1:17" x14ac:dyDescent="0.25">
      <c r="H18" s="12">
        <f>AVERAGE(H17,H19)</f>
        <v>83.149334725679225</v>
      </c>
      <c r="I18" s="13"/>
      <c r="J18" s="13"/>
      <c r="K18" s="13"/>
      <c r="L18" s="21">
        <f>+$F$10</f>
        <v>1.2086315830964955</v>
      </c>
      <c r="M18" s="13"/>
      <c r="N18" s="13"/>
      <c r="O18" s="13"/>
      <c r="P18" s="13"/>
      <c r="Q18" s="13">
        <v>0</v>
      </c>
    </row>
    <row r="19" spans="1:17" x14ac:dyDescent="0.25">
      <c r="H19" s="12">
        <f>+$E$10*100</f>
        <v>84.332515795410785</v>
      </c>
      <c r="I19" s="13"/>
      <c r="J19" s="13"/>
      <c r="K19" s="13"/>
      <c r="L19" s="21">
        <f>+$F$10</f>
        <v>1.2086315830964955</v>
      </c>
      <c r="M19" s="13">
        <v>0</v>
      </c>
      <c r="N19" s="13"/>
      <c r="O19" s="13"/>
      <c r="P19" s="13"/>
      <c r="Q19" s="13">
        <v>0</v>
      </c>
    </row>
    <row r="20" spans="1:17" x14ac:dyDescent="0.25">
      <c r="H20" s="12">
        <f>+$E$10*100</f>
        <v>84.332515795410785</v>
      </c>
      <c r="I20" s="13"/>
      <c r="J20" s="13"/>
      <c r="K20" s="13"/>
      <c r="L20" s="13">
        <v>0</v>
      </c>
      <c r="M20" s="21">
        <f>+$F$11</f>
        <v>2.3185038208071647</v>
      </c>
      <c r="N20" s="13"/>
      <c r="O20" s="13"/>
      <c r="P20" s="13"/>
      <c r="Q20" s="13">
        <v>0</v>
      </c>
    </row>
    <row r="21" spans="1:17" x14ac:dyDescent="0.25">
      <c r="H21" s="12">
        <f>AVERAGE(H20,H22)</f>
        <v>89.632430773963335</v>
      </c>
      <c r="I21" s="13"/>
      <c r="J21" s="13"/>
      <c r="K21" s="13"/>
      <c r="L21" s="13"/>
      <c r="M21" s="21">
        <f>+$F$11</f>
        <v>2.3185038208071647</v>
      </c>
      <c r="N21" s="13"/>
      <c r="O21" s="13"/>
      <c r="P21" s="13"/>
      <c r="Q21" s="13">
        <v>0</v>
      </c>
    </row>
    <row r="22" spans="1:17" x14ac:dyDescent="0.25">
      <c r="H22" s="12">
        <f>+$E$11*100</f>
        <v>94.932345752515872</v>
      </c>
      <c r="I22" s="13"/>
      <c r="J22" s="13"/>
      <c r="K22" s="13"/>
      <c r="L22" s="13"/>
      <c r="M22" s="21">
        <f>+$F$11</f>
        <v>2.3185038208071647</v>
      </c>
      <c r="N22" s="13">
        <v>0</v>
      </c>
      <c r="O22" s="13"/>
      <c r="P22" s="13"/>
      <c r="Q22" s="13">
        <v>0</v>
      </c>
    </row>
    <row r="23" spans="1:17" x14ac:dyDescent="0.25">
      <c r="H23" s="12">
        <f>+$E$11*100</f>
        <v>94.932345752515872</v>
      </c>
      <c r="I23" s="13"/>
      <c r="J23" s="13"/>
      <c r="K23" s="13"/>
      <c r="L23" s="13"/>
      <c r="M23" s="13">
        <v>0</v>
      </c>
      <c r="N23" s="21">
        <f>+$F$12</f>
        <v>3.5475271707952527</v>
      </c>
      <c r="O23" s="13"/>
      <c r="P23" s="13"/>
      <c r="Q23" s="13">
        <v>0</v>
      </c>
    </row>
    <row r="24" spans="1:17" x14ac:dyDescent="0.25">
      <c r="H24" s="12">
        <f>AVERAGE(H23,H25)</f>
        <v>95.994077664205918</v>
      </c>
      <c r="I24" s="13"/>
      <c r="J24" s="13"/>
      <c r="K24" s="13"/>
      <c r="L24" s="13"/>
      <c r="M24" s="13"/>
      <c r="N24" s="21">
        <f>+$F$12</f>
        <v>3.5475271707952527</v>
      </c>
      <c r="O24" s="13"/>
      <c r="P24" s="13"/>
      <c r="Q24" s="13">
        <v>0</v>
      </c>
    </row>
    <row r="25" spans="1:17" x14ac:dyDescent="0.25">
      <c r="H25" s="12">
        <f>+$E$12*100</f>
        <v>97.055809575895964</v>
      </c>
      <c r="I25" s="13"/>
      <c r="J25" s="13"/>
      <c r="K25" s="13"/>
      <c r="L25" s="13"/>
      <c r="M25" s="13"/>
      <c r="N25" s="21">
        <f>+$F$12</f>
        <v>3.5475271707952527</v>
      </c>
      <c r="O25" s="13">
        <v>0</v>
      </c>
      <c r="P25" s="13"/>
      <c r="Q25" s="13">
        <v>0</v>
      </c>
    </row>
    <row r="26" spans="1:17" x14ac:dyDescent="0.25">
      <c r="H26" s="12">
        <f>+$E$12*100</f>
        <v>97.055809575895964</v>
      </c>
      <c r="I26" s="13"/>
      <c r="J26" s="13"/>
      <c r="K26" s="13"/>
      <c r="L26" s="13"/>
      <c r="M26" s="13"/>
      <c r="N26" s="13">
        <v>0</v>
      </c>
      <c r="O26" s="21">
        <f>+$F$13</f>
        <v>4.4014082279465576</v>
      </c>
      <c r="P26" s="13"/>
      <c r="Q26" s="13">
        <v>0</v>
      </c>
    </row>
    <row r="27" spans="1:17" x14ac:dyDescent="0.25">
      <c r="H27" s="12">
        <f>AVERAGE(H26,H28)</f>
        <v>98.307561316153709</v>
      </c>
      <c r="I27" s="13"/>
      <c r="J27" s="13"/>
      <c r="K27" s="13"/>
      <c r="L27" s="13"/>
      <c r="M27" s="13"/>
      <c r="N27" s="13"/>
      <c r="O27" s="21">
        <f>+$F$13</f>
        <v>4.4014082279465576</v>
      </c>
      <c r="P27" s="13"/>
      <c r="Q27" s="13">
        <v>0</v>
      </c>
    </row>
    <row r="28" spans="1:17" x14ac:dyDescent="0.25">
      <c r="H28" s="12">
        <f>+$E$13*100</f>
        <v>99.559313056411455</v>
      </c>
      <c r="I28" s="13"/>
      <c r="J28" s="13"/>
      <c r="K28" s="13"/>
      <c r="L28" s="13"/>
      <c r="M28" s="13"/>
      <c r="N28" s="13"/>
      <c r="O28" s="21">
        <f>+$F$13</f>
        <v>4.4014082279465576</v>
      </c>
      <c r="P28" s="13">
        <v>0</v>
      </c>
      <c r="Q28" s="13">
        <v>0</v>
      </c>
    </row>
    <row r="29" spans="1:17" x14ac:dyDescent="0.25">
      <c r="H29" s="12">
        <f>+$E$13*100</f>
        <v>99.559313056411455</v>
      </c>
      <c r="I29" s="13"/>
      <c r="J29" s="13"/>
      <c r="K29" s="13"/>
      <c r="L29" s="13"/>
      <c r="M29" s="13"/>
      <c r="N29" s="13"/>
      <c r="O29" s="13">
        <v>0</v>
      </c>
      <c r="P29" s="21">
        <f>+$F$14</f>
        <v>13.429870606114459</v>
      </c>
      <c r="Q29" s="13">
        <v>0</v>
      </c>
    </row>
    <row r="30" spans="1:17" x14ac:dyDescent="0.25">
      <c r="H30" s="12">
        <f>AVERAGE(H29,H31)</f>
        <v>99.77965652820572</v>
      </c>
      <c r="I30" s="13"/>
      <c r="J30" s="13"/>
      <c r="K30" s="13"/>
      <c r="L30" s="13"/>
      <c r="M30" s="13"/>
      <c r="N30" s="13"/>
      <c r="O30" s="13"/>
      <c r="P30" s="21">
        <f>+$F$14</f>
        <v>13.429870606114459</v>
      </c>
      <c r="Q30" s="13">
        <v>0</v>
      </c>
    </row>
    <row r="31" spans="1:17" x14ac:dyDescent="0.25">
      <c r="H31" s="12">
        <f>+$E$14*100</f>
        <v>100</v>
      </c>
      <c r="I31" s="13"/>
      <c r="J31" s="13"/>
      <c r="K31" s="13"/>
      <c r="L31" s="13"/>
      <c r="M31" s="13"/>
      <c r="N31" s="13"/>
      <c r="O31" s="13"/>
      <c r="P31" s="21">
        <f>+$F$14</f>
        <v>13.429870606114459</v>
      </c>
      <c r="Q31" s="13">
        <v>0</v>
      </c>
    </row>
    <row r="32" spans="1:17" x14ac:dyDescent="0.25">
      <c r="H32" s="12">
        <f>+$E$14*100</f>
        <v>100</v>
      </c>
      <c r="I32" s="13"/>
      <c r="J32" s="13"/>
      <c r="K32" s="13"/>
      <c r="L32" s="13"/>
      <c r="M32" s="13"/>
      <c r="N32" s="13"/>
      <c r="O32" s="13"/>
      <c r="P32" s="13">
        <v>0</v>
      </c>
      <c r="Q32" s="13">
        <v>0</v>
      </c>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showGridLines="0" workbookViewId="0">
      <selection activeCell="C3" sqref="C3"/>
    </sheetView>
  </sheetViews>
  <sheetFormatPr defaultRowHeight="12" x14ac:dyDescent="0.25"/>
  <cols>
    <col min="2" max="2" width="29.5703125" customWidth="1"/>
    <col min="3" max="6" width="14.140625" customWidth="1"/>
    <col min="7" max="7" width="6.42578125" customWidth="1"/>
  </cols>
  <sheetData>
    <row r="1" spans="1:16" ht="14.4" x14ac:dyDescent="0.25">
      <c r="A1" s="1" t="s">
        <v>69</v>
      </c>
    </row>
    <row r="2" spans="1:16" x14ac:dyDescent="0.25">
      <c r="A2" s="58" t="s">
        <v>79</v>
      </c>
      <c r="B2" s="55"/>
    </row>
    <row r="3" spans="1:16" x14ac:dyDescent="0.25">
      <c r="A3" s="56" t="s">
        <v>78</v>
      </c>
      <c r="B3" s="56"/>
    </row>
    <row r="4" spans="1:16" s="98" customFormat="1" ht="14.4" x14ac:dyDescent="0.3">
      <c r="A4" s="93" t="s">
        <v>68</v>
      </c>
      <c r="B4" s="97"/>
    </row>
    <row r="5" spans="1:16" x14ac:dyDescent="0.25">
      <c r="A5" s="35"/>
      <c r="B5" s="36"/>
      <c r="C5" s="35"/>
      <c r="D5" s="35" t="s">
        <v>83</v>
      </c>
      <c r="E5" s="35"/>
      <c r="F5" s="35"/>
    </row>
    <row r="6" spans="1:16" ht="48" x14ac:dyDescent="0.25">
      <c r="A6" s="4" t="s">
        <v>2</v>
      </c>
      <c r="B6" s="5" t="s">
        <v>3</v>
      </c>
      <c r="C6" s="6" t="s">
        <v>70</v>
      </c>
      <c r="D6" s="6" t="s">
        <v>71</v>
      </c>
      <c r="E6" s="6" t="s">
        <v>72</v>
      </c>
      <c r="F6" s="6" t="s">
        <v>71</v>
      </c>
      <c r="H6" s="4"/>
      <c r="I6" s="4" t="s">
        <v>7</v>
      </c>
      <c r="J6" s="7" t="s">
        <v>33</v>
      </c>
      <c r="K6" s="4" t="s">
        <v>75</v>
      </c>
      <c r="L6" s="4" t="s">
        <v>74</v>
      </c>
      <c r="M6" s="7" t="s">
        <v>73</v>
      </c>
      <c r="N6" s="4" t="s">
        <v>77</v>
      </c>
      <c r="O6" s="7" t="s">
        <v>76</v>
      </c>
      <c r="P6" s="4"/>
    </row>
    <row r="7" spans="1:16" x14ac:dyDescent="0.25">
      <c r="A7" s="8">
        <v>1</v>
      </c>
      <c r="B7" s="51" t="s">
        <v>7</v>
      </c>
      <c r="C7" s="10">
        <v>0.72673890248164985</v>
      </c>
      <c r="D7" s="11">
        <v>0.50098064652495478</v>
      </c>
      <c r="E7" s="52">
        <f>+C7</f>
        <v>0.72673890248164985</v>
      </c>
      <c r="F7" s="53">
        <f>+D7</f>
        <v>0.50098064652495478</v>
      </c>
      <c r="H7" s="12">
        <v>0</v>
      </c>
      <c r="I7" s="13">
        <v>0</v>
      </c>
      <c r="J7" s="13"/>
      <c r="K7" s="13"/>
      <c r="L7" s="13"/>
      <c r="M7" s="13"/>
      <c r="N7" s="13"/>
      <c r="O7" s="13"/>
      <c r="P7" s="13">
        <v>0</v>
      </c>
    </row>
    <row r="8" spans="1:16" x14ac:dyDescent="0.25">
      <c r="A8" s="8">
        <v>3</v>
      </c>
      <c r="B8" s="51" t="s">
        <v>33</v>
      </c>
      <c r="C8" s="10">
        <v>4.4856110916928815E-2</v>
      </c>
      <c r="D8" s="11">
        <v>1.1810997767457574</v>
      </c>
      <c r="E8" s="52">
        <f t="shared" ref="E8:E13" si="0">+E7+C8</f>
        <v>0.77159501339857872</v>
      </c>
      <c r="F8" s="53">
        <f t="shared" ref="F8:F13" si="1">+D8</f>
        <v>1.1810997767457574</v>
      </c>
      <c r="H8" s="12">
        <v>0</v>
      </c>
      <c r="I8" s="15">
        <f>+$F$7</f>
        <v>0.50098064652495478</v>
      </c>
      <c r="J8" s="13"/>
      <c r="K8" s="13"/>
      <c r="L8" s="13"/>
      <c r="M8" s="13"/>
      <c r="N8" s="13"/>
      <c r="O8" s="13"/>
      <c r="P8" s="13">
        <v>0</v>
      </c>
    </row>
    <row r="9" spans="1:16" x14ac:dyDescent="0.25">
      <c r="A9" s="8">
        <v>7</v>
      </c>
      <c r="B9" s="51" t="s">
        <v>75</v>
      </c>
      <c r="C9" s="10">
        <v>0.12387277175812653</v>
      </c>
      <c r="D9" s="11">
        <v>1.9571072994367031</v>
      </c>
      <c r="E9" s="52">
        <f t="shared" si="0"/>
        <v>0.89546778515670522</v>
      </c>
      <c r="F9" s="53">
        <f t="shared" si="1"/>
        <v>1.9571072994367031</v>
      </c>
      <c r="H9" s="12">
        <f>AVERAGE(H8,H10)</f>
        <v>36.33694512408249</v>
      </c>
      <c r="I9" s="15">
        <f>+$F$7</f>
        <v>0.50098064652495478</v>
      </c>
      <c r="J9" s="13"/>
      <c r="K9" s="13"/>
      <c r="L9" s="13"/>
      <c r="M9" s="13"/>
      <c r="N9" s="13"/>
      <c r="O9" s="13"/>
      <c r="P9" s="13">
        <v>0</v>
      </c>
    </row>
    <row r="10" spans="1:16" x14ac:dyDescent="0.25">
      <c r="A10" s="8">
        <v>5</v>
      </c>
      <c r="B10" s="51" t="s">
        <v>74</v>
      </c>
      <c r="C10" s="10">
        <v>6.5734591634626582E-2</v>
      </c>
      <c r="D10" s="11">
        <v>2.7483855650058504</v>
      </c>
      <c r="E10" s="52">
        <f t="shared" si="0"/>
        <v>0.9612023767913318</v>
      </c>
      <c r="F10" s="53">
        <f t="shared" si="1"/>
        <v>2.7483855650058504</v>
      </c>
      <c r="H10" s="12">
        <f>+$E$7*100</f>
        <v>72.67389024816498</v>
      </c>
      <c r="I10" s="15">
        <f>+$F$7</f>
        <v>0.50098064652495478</v>
      </c>
      <c r="J10" s="13">
        <v>0</v>
      </c>
      <c r="K10" s="13"/>
      <c r="L10" s="13"/>
      <c r="M10" s="13"/>
      <c r="N10" s="13"/>
      <c r="O10" s="13"/>
      <c r="P10" s="13">
        <v>0</v>
      </c>
    </row>
    <row r="11" spans="1:16" x14ac:dyDescent="0.25">
      <c r="A11" s="8">
        <v>2</v>
      </c>
      <c r="B11" s="51" t="s">
        <v>73</v>
      </c>
      <c r="C11" s="10">
        <v>9.6003728300128165E-3</v>
      </c>
      <c r="D11" s="11">
        <v>3.0230148388485927</v>
      </c>
      <c r="E11" s="52">
        <f t="shared" si="0"/>
        <v>0.97080274962134461</v>
      </c>
      <c r="F11" s="53">
        <f t="shared" si="1"/>
        <v>3.0230148388485927</v>
      </c>
      <c r="H11" s="12">
        <f>+$E$7*100</f>
        <v>72.67389024816498</v>
      </c>
      <c r="I11" s="13">
        <v>0</v>
      </c>
      <c r="J11" s="29">
        <f>+$F$8</f>
        <v>1.1810997767457574</v>
      </c>
      <c r="K11" s="13"/>
      <c r="L11" s="13"/>
      <c r="M11" s="13"/>
      <c r="N11" s="13"/>
      <c r="O11" s="13"/>
      <c r="P11" s="13">
        <v>0</v>
      </c>
    </row>
    <row r="12" spans="1:16" x14ac:dyDescent="0.25">
      <c r="A12" s="8">
        <v>4</v>
      </c>
      <c r="B12" s="51" t="s">
        <v>77</v>
      </c>
      <c r="C12" s="10">
        <v>1.9457066293836655E-2</v>
      </c>
      <c r="D12" s="11">
        <v>3.7717678486776922</v>
      </c>
      <c r="E12" s="52">
        <f t="shared" si="0"/>
        <v>0.99025981591518131</v>
      </c>
      <c r="F12" s="53">
        <f t="shared" si="1"/>
        <v>3.7717678486776922</v>
      </c>
      <c r="H12" s="12">
        <f>AVERAGE(H11,H13)</f>
        <v>74.916695794011417</v>
      </c>
      <c r="I12" s="13"/>
      <c r="J12" s="29">
        <f>+$F$8</f>
        <v>1.1810997767457574</v>
      </c>
      <c r="K12" s="13"/>
      <c r="L12" s="13"/>
      <c r="M12" s="13"/>
      <c r="N12" s="13"/>
      <c r="O12" s="13"/>
      <c r="P12" s="13">
        <v>0</v>
      </c>
    </row>
    <row r="13" spans="1:16" x14ac:dyDescent="0.25">
      <c r="A13" s="8">
        <v>6</v>
      </c>
      <c r="B13" s="54" t="s">
        <v>76</v>
      </c>
      <c r="C13" s="10">
        <v>9.740184084818828E-3</v>
      </c>
      <c r="D13" s="11">
        <v>5.8964406124536435</v>
      </c>
      <c r="E13" s="52">
        <f t="shared" si="0"/>
        <v>1.0000000000000002</v>
      </c>
      <c r="F13" s="53">
        <f t="shared" si="1"/>
        <v>5.8964406124536435</v>
      </c>
      <c r="H13" s="12">
        <f>+$E$8*100</f>
        <v>77.159501339857869</v>
      </c>
      <c r="I13" s="13"/>
      <c r="J13" s="29">
        <f>+$F$8</f>
        <v>1.1810997767457574</v>
      </c>
      <c r="K13" s="13">
        <v>0</v>
      </c>
      <c r="L13" s="13"/>
      <c r="M13" s="13"/>
      <c r="N13" s="13"/>
      <c r="O13" s="13"/>
      <c r="P13" s="13">
        <v>0</v>
      </c>
    </row>
    <row r="14" spans="1:16" x14ac:dyDescent="0.25">
      <c r="A14" s="8"/>
      <c r="B14" s="9"/>
      <c r="C14" s="10">
        <v>1.0000000000000002</v>
      </c>
      <c r="D14" s="11"/>
      <c r="E14" s="10"/>
      <c r="F14" s="11"/>
      <c r="H14" s="12">
        <f>+$E$8*100</f>
        <v>77.159501339857869</v>
      </c>
      <c r="I14" s="13"/>
      <c r="J14" s="13">
        <v>0</v>
      </c>
      <c r="K14" s="20">
        <f>+$F$9</f>
        <v>1.9571072994367031</v>
      </c>
      <c r="L14" s="13"/>
      <c r="M14" s="13"/>
      <c r="N14" s="13"/>
      <c r="O14" s="13"/>
      <c r="P14" s="13">
        <v>0</v>
      </c>
    </row>
    <row r="15" spans="1:16" x14ac:dyDescent="0.25">
      <c r="B15" s="16"/>
      <c r="C15" s="18"/>
      <c r="D15" s="18"/>
      <c r="E15" s="19"/>
      <c r="F15" s="19"/>
      <c r="H15" s="12">
        <f>AVERAGE(H14,H16)</f>
        <v>83.353139927764204</v>
      </c>
      <c r="I15" s="13"/>
      <c r="J15" s="13"/>
      <c r="K15" s="20">
        <f>+$F$9</f>
        <v>1.9571072994367031</v>
      </c>
      <c r="L15" s="13"/>
      <c r="M15" s="13"/>
      <c r="N15" s="13"/>
      <c r="O15" s="13"/>
      <c r="P15" s="13">
        <v>0</v>
      </c>
    </row>
    <row r="16" spans="1:16" x14ac:dyDescent="0.25">
      <c r="H16" s="12">
        <f>+$E$9*100</f>
        <v>89.546778515670525</v>
      </c>
      <c r="I16" s="13"/>
      <c r="J16" s="13"/>
      <c r="K16" s="20">
        <f>+$F$9</f>
        <v>1.9571072994367031</v>
      </c>
      <c r="L16" s="13">
        <v>0</v>
      </c>
      <c r="M16" s="13"/>
      <c r="N16" s="13"/>
      <c r="O16" s="13"/>
      <c r="P16" s="13">
        <v>0</v>
      </c>
    </row>
    <row r="17" spans="1:16" x14ac:dyDescent="0.25">
      <c r="A17" s="31"/>
      <c r="B17" s="26"/>
      <c r="H17" s="12">
        <f>+$E$9*100</f>
        <v>89.546778515670525</v>
      </c>
      <c r="I17" s="13"/>
      <c r="J17" s="13"/>
      <c r="K17" s="13">
        <v>0</v>
      </c>
      <c r="L17" s="21">
        <f>+$F$10</f>
        <v>2.7483855650058504</v>
      </c>
      <c r="M17" s="13"/>
      <c r="N17" s="13"/>
      <c r="O17" s="13"/>
      <c r="P17" s="13">
        <v>0</v>
      </c>
    </row>
    <row r="18" spans="1:16" x14ac:dyDescent="0.25">
      <c r="H18" s="12">
        <f>AVERAGE(H17,H19)</f>
        <v>92.833508097401847</v>
      </c>
      <c r="I18" s="13"/>
      <c r="J18" s="13"/>
      <c r="K18" s="13"/>
      <c r="L18" s="21">
        <f>+$F$10</f>
        <v>2.7483855650058504</v>
      </c>
      <c r="M18" s="13"/>
      <c r="N18" s="13"/>
      <c r="O18" s="13"/>
      <c r="P18" s="13">
        <v>0</v>
      </c>
    </row>
    <row r="19" spans="1:16" x14ac:dyDescent="0.25">
      <c r="H19" s="12">
        <f>+$E$10*100</f>
        <v>96.120237679133183</v>
      </c>
      <c r="I19" s="13"/>
      <c r="J19" s="13"/>
      <c r="K19" s="13"/>
      <c r="L19" s="21">
        <f>+$F$10</f>
        <v>2.7483855650058504</v>
      </c>
      <c r="M19" s="13">
        <v>0</v>
      </c>
      <c r="N19" s="13"/>
      <c r="O19" s="13"/>
      <c r="P19" s="13">
        <v>0</v>
      </c>
    </row>
    <row r="20" spans="1:16" x14ac:dyDescent="0.25">
      <c r="H20" s="12">
        <f>+$E$10*100</f>
        <v>96.120237679133183</v>
      </c>
      <c r="I20" s="13"/>
      <c r="J20" s="13"/>
      <c r="K20" s="13"/>
      <c r="L20" s="13">
        <v>0</v>
      </c>
      <c r="M20" s="21">
        <f>+$F$11</f>
        <v>3.0230148388485927</v>
      </c>
      <c r="N20" s="13"/>
      <c r="O20" s="13"/>
      <c r="P20" s="13">
        <v>0</v>
      </c>
    </row>
    <row r="21" spans="1:16" x14ac:dyDescent="0.25">
      <c r="H21" s="12">
        <f>AVERAGE(H20,H22)</f>
        <v>96.600256320633832</v>
      </c>
      <c r="I21" s="13"/>
      <c r="J21" s="13"/>
      <c r="K21" s="13"/>
      <c r="L21" s="13"/>
      <c r="M21" s="21">
        <f>+$F$11</f>
        <v>3.0230148388485927</v>
      </c>
      <c r="N21" s="13"/>
      <c r="O21" s="13"/>
      <c r="P21" s="13">
        <v>0</v>
      </c>
    </row>
    <row r="22" spans="1:16" x14ac:dyDescent="0.25">
      <c r="H22" s="12">
        <f>+$E$11*100</f>
        <v>97.080274962134467</v>
      </c>
      <c r="I22" s="13"/>
      <c r="J22" s="13"/>
      <c r="K22" s="13"/>
      <c r="L22" s="13"/>
      <c r="M22" s="21">
        <f>+$F$11</f>
        <v>3.0230148388485927</v>
      </c>
      <c r="N22" s="13">
        <v>0</v>
      </c>
      <c r="O22" s="13"/>
      <c r="P22" s="13">
        <v>0</v>
      </c>
    </row>
    <row r="23" spans="1:16" x14ac:dyDescent="0.25">
      <c r="H23" s="12">
        <f>+$E$11*100</f>
        <v>97.080274962134467</v>
      </c>
      <c r="I23" s="13"/>
      <c r="J23" s="13"/>
      <c r="K23" s="13"/>
      <c r="L23" s="13"/>
      <c r="M23" s="13">
        <v>0</v>
      </c>
      <c r="N23" s="21">
        <f>+$F$12</f>
        <v>3.7717678486776922</v>
      </c>
      <c r="O23" s="13"/>
      <c r="P23" s="13">
        <v>0</v>
      </c>
    </row>
    <row r="24" spans="1:16" x14ac:dyDescent="0.25">
      <c r="H24" s="12">
        <f>AVERAGE(H23,H25)</f>
        <v>98.0531282768263</v>
      </c>
      <c r="I24" s="13"/>
      <c r="J24" s="13"/>
      <c r="K24" s="13"/>
      <c r="L24" s="13"/>
      <c r="M24" s="13"/>
      <c r="N24" s="21">
        <f>+$F$12</f>
        <v>3.7717678486776922</v>
      </c>
      <c r="O24" s="13"/>
      <c r="P24" s="13">
        <v>0</v>
      </c>
    </row>
    <row r="25" spans="1:16" x14ac:dyDescent="0.25">
      <c r="H25" s="12">
        <f>+$E$12*100</f>
        <v>99.025981591518132</v>
      </c>
      <c r="I25" s="13"/>
      <c r="J25" s="13"/>
      <c r="K25" s="13"/>
      <c r="L25" s="13"/>
      <c r="M25" s="13"/>
      <c r="N25" s="21">
        <f>+$F$12</f>
        <v>3.7717678486776922</v>
      </c>
      <c r="O25" s="13">
        <v>0</v>
      </c>
      <c r="P25" s="13">
        <v>0</v>
      </c>
    </row>
    <row r="26" spans="1:16" x14ac:dyDescent="0.25">
      <c r="H26" s="12">
        <f>+$E$12*100</f>
        <v>99.025981591518132</v>
      </c>
      <c r="I26" s="13"/>
      <c r="J26" s="13"/>
      <c r="K26" s="13"/>
      <c r="L26" s="13"/>
      <c r="M26" s="13"/>
      <c r="N26" s="13">
        <v>0</v>
      </c>
      <c r="O26" s="21">
        <f>+$F$13</f>
        <v>5.8964406124536435</v>
      </c>
      <c r="P26" s="13">
        <v>0</v>
      </c>
    </row>
    <row r="27" spans="1:16" x14ac:dyDescent="0.25">
      <c r="H27" s="12">
        <f>AVERAGE(H26,H28)</f>
        <v>99.51299079575908</v>
      </c>
      <c r="I27" s="13"/>
      <c r="J27" s="13"/>
      <c r="K27" s="13"/>
      <c r="L27" s="13"/>
      <c r="M27" s="13"/>
      <c r="N27" s="13"/>
      <c r="O27" s="21">
        <f>+$F$13</f>
        <v>5.8964406124536435</v>
      </c>
      <c r="P27" s="13">
        <v>0</v>
      </c>
    </row>
    <row r="28" spans="1:16" x14ac:dyDescent="0.25">
      <c r="H28" s="12">
        <f>+$E$13*100</f>
        <v>100.00000000000003</v>
      </c>
      <c r="I28" s="13"/>
      <c r="J28" s="13"/>
      <c r="K28" s="13"/>
      <c r="L28" s="13"/>
      <c r="M28" s="13"/>
      <c r="N28" s="13"/>
      <c r="O28" s="21">
        <f>+$F$13</f>
        <v>5.8964406124536435</v>
      </c>
      <c r="P28" s="13">
        <v>0</v>
      </c>
    </row>
    <row r="29" spans="1:16" x14ac:dyDescent="0.25">
      <c r="H29" s="12">
        <f>+$E$13*100</f>
        <v>100.00000000000003</v>
      </c>
      <c r="I29" s="13"/>
      <c r="J29" s="13"/>
      <c r="K29" s="13"/>
      <c r="L29" s="13"/>
      <c r="M29" s="13"/>
      <c r="N29" s="13"/>
      <c r="O29" s="13">
        <v>0</v>
      </c>
      <c r="P29" s="13">
        <v>0</v>
      </c>
    </row>
    <row r="50" spans="8:8" x14ac:dyDescent="0.25">
      <c r="H50" s="48"/>
    </row>
  </sheetData>
  <hyperlinks>
    <hyperlink ref="A4" location="CONTENTS!A7" display="Return to Contents page"/>
  </hyperlink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32"/>
  <sheetViews>
    <sheetView showGridLines="0" workbookViewId="0">
      <selection activeCell="D5" sqref="D5"/>
    </sheetView>
  </sheetViews>
  <sheetFormatPr defaultRowHeight="12" x14ac:dyDescent="0.25"/>
  <cols>
    <col min="2" max="2" width="29.5703125" customWidth="1"/>
    <col min="3" max="6" width="14.140625" customWidth="1"/>
  </cols>
  <sheetData>
    <row r="1" spans="1:17" ht="14.4" x14ac:dyDescent="0.25">
      <c r="A1" s="1" t="s">
        <v>29</v>
      </c>
    </row>
    <row r="2" spans="1:17" x14ac:dyDescent="0.25">
      <c r="A2" s="94" t="s">
        <v>119</v>
      </c>
    </row>
    <row r="3" spans="1:17" x14ac:dyDescent="0.25">
      <c r="A3" s="94"/>
    </row>
    <row r="4" spans="1:17" s="98" customFormat="1" ht="13.8" customHeight="1" x14ac:dyDescent="0.3">
      <c r="A4" s="93" t="s">
        <v>68</v>
      </c>
      <c r="B4" s="97"/>
      <c r="C4" s="101"/>
      <c r="D4" s="101"/>
      <c r="E4" s="101"/>
      <c r="F4" s="101"/>
    </row>
    <row r="5" spans="1:17" s="49" customFormat="1" ht="13.8" customHeight="1" x14ac:dyDescent="0.25">
      <c r="D5" s="50" t="s">
        <v>83</v>
      </c>
    </row>
    <row r="6" spans="1:17" ht="48" x14ac:dyDescent="0.25">
      <c r="A6" s="4" t="s">
        <v>2</v>
      </c>
      <c r="B6" s="5" t="s">
        <v>3</v>
      </c>
      <c r="C6" s="6" t="s">
        <v>30</v>
      </c>
      <c r="D6" s="6" t="s">
        <v>31</v>
      </c>
      <c r="E6" s="6" t="s">
        <v>32</v>
      </c>
      <c r="F6" s="6" t="s">
        <v>31</v>
      </c>
      <c r="H6" s="4"/>
      <c r="I6" s="4" t="s">
        <v>35</v>
      </c>
      <c r="J6" s="7" t="s">
        <v>7</v>
      </c>
      <c r="K6" s="4" t="s">
        <v>33</v>
      </c>
      <c r="L6" s="4" t="s">
        <v>36</v>
      </c>
      <c r="M6" s="7" t="s">
        <v>38</v>
      </c>
      <c r="N6" s="4" t="s">
        <v>39</v>
      </c>
      <c r="O6" s="7" t="s">
        <v>34</v>
      </c>
      <c r="P6" s="7" t="s">
        <v>37</v>
      </c>
      <c r="Q6" s="4" t="s">
        <v>40</v>
      </c>
    </row>
    <row r="7" spans="1:17" x14ac:dyDescent="0.25">
      <c r="A7" s="8">
        <v>8</v>
      </c>
      <c r="B7" s="9" t="s">
        <v>35</v>
      </c>
      <c r="C7" s="28">
        <v>6.304186422597656E-2</v>
      </c>
      <c r="D7" s="11">
        <v>0.66724130888768229</v>
      </c>
      <c r="E7" s="10">
        <v>6.304186422597656E-2</v>
      </c>
      <c r="F7" s="11">
        <v>0.66724130888768229</v>
      </c>
      <c r="H7" s="12">
        <v>0</v>
      </c>
      <c r="I7" s="13">
        <v>0</v>
      </c>
      <c r="J7" s="13"/>
      <c r="K7" s="13"/>
      <c r="L7" s="13"/>
      <c r="M7" s="13"/>
      <c r="N7" s="13"/>
      <c r="O7" s="13"/>
      <c r="P7" s="13"/>
      <c r="Q7" s="13">
        <v>0</v>
      </c>
    </row>
    <row r="8" spans="1:17" x14ac:dyDescent="0.25">
      <c r="A8" s="8">
        <v>1</v>
      </c>
      <c r="B8" s="9" t="s">
        <v>7</v>
      </c>
      <c r="C8" s="28">
        <v>0.41564187745175812</v>
      </c>
      <c r="D8" s="11">
        <v>0.70925386660544831</v>
      </c>
      <c r="E8" s="10">
        <v>0.4786837416777347</v>
      </c>
      <c r="F8" s="11">
        <v>0.70925386660544831</v>
      </c>
      <c r="H8" s="12">
        <v>0</v>
      </c>
      <c r="I8" s="15">
        <f>+$F$7</f>
        <v>0.66724130888768229</v>
      </c>
      <c r="J8" s="13"/>
      <c r="K8" s="13"/>
      <c r="L8" s="13"/>
      <c r="M8" s="13"/>
      <c r="N8" s="13"/>
      <c r="O8" s="13"/>
      <c r="P8" s="13"/>
      <c r="Q8" s="13">
        <v>0</v>
      </c>
    </row>
    <row r="9" spans="1:17" x14ac:dyDescent="0.25">
      <c r="A9" s="8">
        <v>3</v>
      </c>
      <c r="B9" s="9" t="s">
        <v>33</v>
      </c>
      <c r="C9" s="28">
        <v>0.1079773249179317</v>
      </c>
      <c r="D9" s="11">
        <v>0.813287862399247</v>
      </c>
      <c r="E9" s="10">
        <v>0.58666106659566641</v>
      </c>
      <c r="F9" s="11">
        <v>0.813287862399247</v>
      </c>
      <c r="H9" s="12">
        <f>AVERAGE(H8,H10)</f>
        <v>3.152093211298828</v>
      </c>
      <c r="I9" s="15">
        <f>+$F$7</f>
        <v>0.66724130888768229</v>
      </c>
      <c r="J9" s="13"/>
      <c r="K9" s="13"/>
      <c r="L9" s="13"/>
      <c r="M9" s="13"/>
      <c r="N9" s="13"/>
      <c r="O9" s="13"/>
      <c r="P9" s="13"/>
      <c r="Q9" s="13">
        <v>0</v>
      </c>
    </row>
    <row r="10" spans="1:17" x14ac:dyDescent="0.25">
      <c r="A10" s="8">
        <v>5</v>
      </c>
      <c r="B10" s="14" t="s">
        <v>36</v>
      </c>
      <c r="C10" s="28">
        <v>0.2787241902052483</v>
      </c>
      <c r="D10" s="11">
        <v>1.0099411815305139</v>
      </c>
      <c r="E10" s="10">
        <v>0.86538525680091472</v>
      </c>
      <c r="F10" s="11">
        <v>1.0099411815305139</v>
      </c>
      <c r="H10" s="12">
        <f>+$E$7*100</f>
        <v>6.304186422597656</v>
      </c>
      <c r="I10" s="15">
        <f>+$F$7</f>
        <v>0.66724130888768229</v>
      </c>
      <c r="J10" s="13">
        <v>0</v>
      </c>
      <c r="K10" s="13"/>
      <c r="L10" s="13"/>
      <c r="M10" s="13"/>
      <c r="N10" s="13"/>
      <c r="O10" s="13"/>
      <c r="P10" s="13"/>
      <c r="Q10" s="13">
        <v>0</v>
      </c>
    </row>
    <row r="11" spans="1:17" x14ac:dyDescent="0.25">
      <c r="A11" s="8">
        <v>7</v>
      </c>
      <c r="B11" s="9" t="s">
        <v>38</v>
      </c>
      <c r="C11" s="28">
        <v>6.595741645345074E-2</v>
      </c>
      <c r="D11" s="11">
        <v>1.515292587734274</v>
      </c>
      <c r="E11" s="10">
        <v>0.93134267325436548</v>
      </c>
      <c r="F11" s="11">
        <v>1.515292587734274</v>
      </c>
      <c r="H11" s="12">
        <f>+$E$7*100</f>
        <v>6.304186422597656</v>
      </c>
      <c r="I11" s="13">
        <v>0</v>
      </c>
      <c r="J11" s="29">
        <f>+$F$8</f>
        <v>0.70925386660544831</v>
      </c>
      <c r="K11" s="13"/>
      <c r="L11" s="13"/>
      <c r="M11" s="13"/>
      <c r="N11" s="13"/>
      <c r="O11" s="13"/>
      <c r="P11" s="13"/>
      <c r="Q11" s="13">
        <v>0</v>
      </c>
    </row>
    <row r="12" spans="1:17" x14ac:dyDescent="0.25">
      <c r="A12" s="8">
        <v>6</v>
      </c>
      <c r="B12" s="9" t="s">
        <v>39</v>
      </c>
      <c r="C12" s="28">
        <v>2.3103474004109247E-2</v>
      </c>
      <c r="D12" s="11">
        <v>2.5455741243241325</v>
      </c>
      <c r="E12" s="10">
        <v>0.95444614725847476</v>
      </c>
      <c r="F12" s="11">
        <v>2.5455741243241325</v>
      </c>
      <c r="H12" s="12">
        <f>AVERAGE(H11,H13)</f>
        <v>27.08628029518556</v>
      </c>
      <c r="I12" s="13"/>
      <c r="J12" s="29">
        <f>+$F$8</f>
        <v>0.70925386660544831</v>
      </c>
      <c r="K12" s="13"/>
      <c r="L12" s="13"/>
      <c r="M12" s="13"/>
      <c r="N12" s="13"/>
      <c r="O12" s="13"/>
      <c r="P12" s="13"/>
      <c r="Q12" s="13">
        <v>0</v>
      </c>
    </row>
    <row r="13" spans="1:17" x14ac:dyDescent="0.25">
      <c r="A13" s="8">
        <v>2</v>
      </c>
      <c r="B13" s="9" t="s">
        <v>34</v>
      </c>
      <c r="C13" s="28">
        <v>1.10091136432035E-2</v>
      </c>
      <c r="D13" s="11">
        <v>2.6631453681201616</v>
      </c>
      <c r="E13" s="10">
        <v>0.96545526090167821</v>
      </c>
      <c r="F13" s="11">
        <v>2.6631453681201616</v>
      </c>
      <c r="H13" s="12">
        <f>+$E$8*100</f>
        <v>47.868374167773467</v>
      </c>
      <c r="I13" s="13"/>
      <c r="J13" s="29">
        <f>+$F$8</f>
        <v>0.70925386660544831</v>
      </c>
      <c r="K13" s="13">
        <v>0</v>
      </c>
      <c r="L13" s="13"/>
      <c r="M13" s="13"/>
      <c r="N13" s="13"/>
      <c r="O13" s="13"/>
      <c r="P13" s="13"/>
      <c r="Q13" s="13">
        <v>0</v>
      </c>
    </row>
    <row r="14" spans="1:17" x14ac:dyDescent="0.25">
      <c r="A14" s="8">
        <v>4</v>
      </c>
      <c r="B14" s="14" t="s">
        <v>37</v>
      </c>
      <c r="C14" s="28">
        <v>3.4544739098321731E-2</v>
      </c>
      <c r="D14" s="11">
        <v>3.0613434182941739</v>
      </c>
      <c r="E14" s="10">
        <v>1</v>
      </c>
      <c r="F14" s="11">
        <v>3.0613434182941739</v>
      </c>
      <c r="H14" s="12">
        <f>+$E$8*100</f>
        <v>47.868374167773467</v>
      </c>
      <c r="I14" s="13"/>
      <c r="J14" s="13">
        <v>0</v>
      </c>
      <c r="K14" s="20">
        <f>+$F$9</f>
        <v>0.813287862399247</v>
      </c>
      <c r="L14" s="13"/>
      <c r="M14" s="13"/>
      <c r="N14" s="13"/>
      <c r="O14" s="13"/>
      <c r="P14" s="13"/>
      <c r="Q14" s="13">
        <v>0</v>
      </c>
    </row>
    <row r="15" spans="1:17" x14ac:dyDescent="0.25">
      <c r="B15" s="16"/>
      <c r="C15" s="18"/>
      <c r="D15" s="18"/>
      <c r="E15" s="19"/>
      <c r="F15" s="19"/>
      <c r="H15" s="12"/>
      <c r="I15" s="13"/>
      <c r="J15" s="13"/>
      <c r="K15" s="20"/>
      <c r="L15" s="13"/>
      <c r="M15" s="13"/>
      <c r="N15" s="13"/>
      <c r="O15" s="13"/>
      <c r="P15" s="13"/>
      <c r="Q15" s="13"/>
    </row>
    <row r="16" spans="1:17" x14ac:dyDescent="0.25">
      <c r="H16" s="12">
        <f>+$E$9*100</f>
        <v>58.666106659566644</v>
      </c>
      <c r="I16" s="13"/>
      <c r="J16" s="13"/>
      <c r="K16" s="20">
        <f>+$F$9</f>
        <v>0.813287862399247</v>
      </c>
      <c r="L16" s="13">
        <v>0</v>
      </c>
      <c r="M16" s="13"/>
      <c r="N16" s="13"/>
      <c r="O16" s="13"/>
      <c r="P16" s="13"/>
      <c r="Q16" s="13">
        <v>0</v>
      </c>
    </row>
    <row r="17" spans="1:17" s="27" customFormat="1" x14ac:dyDescent="0.25">
      <c r="A17" s="31"/>
      <c r="B17" s="26"/>
      <c r="H17" s="32">
        <f>+$E$9*100</f>
        <v>58.666106659566644</v>
      </c>
      <c r="I17" s="33"/>
      <c r="J17" s="33"/>
      <c r="K17" s="33">
        <v>0</v>
      </c>
      <c r="L17" s="34">
        <f>+$F$10</f>
        <v>1.0099411815305139</v>
      </c>
      <c r="M17" s="33"/>
      <c r="N17" s="33"/>
      <c r="O17" s="33"/>
      <c r="P17" s="33"/>
      <c r="Q17" s="33">
        <v>0</v>
      </c>
    </row>
    <row r="18" spans="1:17" x14ac:dyDescent="0.25">
      <c r="H18" s="12">
        <f>AVERAGE(H17,H19)</f>
        <v>72.602316169829052</v>
      </c>
      <c r="I18" s="13"/>
      <c r="J18" s="13"/>
      <c r="K18" s="13"/>
      <c r="L18" s="21">
        <f>+$F$10</f>
        <v>1.0099411815305139</v>
      </c>
      <c r="M18" s="13"/>
      <c r="N18" s="13"/>
      <c r="O18" s="13"/>
      <c r="P18" s="13"/>
      <c r="Q18" s="13">
        <v>0</v>
      </c>
    </row>
    <row r="19" spans="1:17" x14ac:dyDescent="0.25">
      <c r="H19" s="12">
        <f>+$E$10*100</f>
        <v>86.538525680091468</v>
      </c>
      <c r="I19" s="13"/>
      <c r="J19" s="13"/>
      <c r="K19" s="13"/>
      <c r="L19" s="21">
        <f>+$F$10</f>
        <v>1.0099411815305139</v>
      </c>
      <c r="M19" s="13">
        <v>0</v>
      </c>
      <c r="N19" s="13"/>
      <c r="O19" s="13"/>
      <c r="P19" s="13"/>
      <c r="Q19" s="13">
        <v>0</v>
      </c>
    </row>
    <row r="20" spans="1:17" x14ac:dyDescent="0.25">
      <c r="H20" s="12">
        <f>+$E$10*100</f>
        <v>86.538525680091468</v>
      </c>
      <c r="I20" s="13"/>
      <c r="J20" s="13"/>
      <c r="K20" s="13"/>
      <c r="L20" s="13">
        <v>0</v>
      </c>
      <c r="M20" s="21">
        <f>+$F$11</f>
        <v>1.515292587734274</v>
      </c>
      <c r="N20" s="13"/>
      <c r="O20" s="13"/>
      <c r="P20" s="13"/>
      <c r="Q20" s="13">
        <v>0</v>
      </c>
    </row>
    <row r="21" spans="1:17" x14ac:dyDescent="0.25">
      <c r="H21" s="12">
        <f>AVERAGE(H20,H22)</f>
        <v>89.836396502764018</v>
      </c>
      <c r="I21" s="13"/>
      <c r="J21" s="13"/>
      <c r="K21" s="13"/>
      <c r="L21" s="13"/>
      <c r="M21" s="21">
        <f>+$F$11</f>
        <v>1.515292587734274</v>
      </c>
      <c r="N21" s="13"/>
      <c r="O21" s="13"/>
      <c r="P21" s="13"/>
      <c r="Q21" s="13">
        <v>0</v>
      </c>
    </row>
    <row r="22" spans="1:17" x14ac:dyDescent="0.25">
      <c r="H22" s="12">
        <f>+$E$11*100</f>
        <v>93.134267325436554</v>
      </c>
      <c r="I22" s="13"/>
      <c r="J22" s="13"/>
      <c r="K22" s="13"/>
      <c r="L22" s="13"/>
      <c r="M22" s="21">
        <f>+$F$11</f>
        <v>1.515292587734274</v>
      </c>
      <c r="N22" s="13">
        <v>0</v>
      </c>
      <c r="O22" s="13"/>
      <c r="P22" s="13"/>
      <c r="Q22" s="13">
        <v>0</v>
      </c>
    </row>
    <row r="23" spans="1:17" x14ac:dyDescent="0.25">
      <c r="H23" s="12">
        <f>+$E$11*100</f>
        <v>93.134267325436554</v>
      </c>
      <c r="I23" s="13"/>
      <c r="J23" s="13"/>
      <c r="K23" s="13"/>
      <c r="L23" s="13"/>
      <c r="M23" s="13">
        <v>0</v>
      </c>
      <c r="N23" s="21">
        <f>+$F$12</f>
        <v>2.5455741243241325</v>
      </c>
      <c r="O23" s="13"/>
      <c r="P23" s="13"/>
      <c r="Q23" s="13">
        <v>0</v>
      </c>
    </row>
    <row r="24" spans="1:17" x14ac:dyDescent="0.25">
      <c r="H24" s="12">
        <f>AVERAGE(H23,H25)</f>
        <v>94.28944102564202</v>
      </c>
      <c r="I24" s="13"/>
      <c r="J24" s="13"/>
      <c r="K24" s="13"/>
      <c r="L24" s="13"/>
      <c r="M24" s="13"/>
      <c r="N24" s="21">
        <f>+$F$12</f>
        <v>2.5455741243241325</v>
      </c>
      <c r="O24" s="13"/>
      <c r="P24" s="13"/>
      <c r="Q24" s="13">
        <v>0</v>
      </c>
    </row>
    <row r="25" spans="1:17" x14ac:dyDescent="0.25">
      <c r="H25" s="12">
        <f>+$E$12*100</f>
        <v>95.444614725847472</v>
      </c>
      <c r="I25" s="13"/>
      <c r="J25" s="13"/>
      <c r="K25" s="13"/>
      <c r="L25" s="13"/>
      <c r="M25" s="13"/>
      <c r="N25" s="21">
        <f>+$F$12</f>
        <v>2.5455741243241325</v>
      </c>
      <c r="O25" s="13">
        <v>0</v>
      </c>
      <c r="P25" s="13"/>
      <c r="Q25" s="13">
        <v>0</v>
      </c>
    </row>
    <row r="26" spans="1:17" x14ac:dyDescent="0.25">
      <c r="H26" s="12">
        <f>+$E$12*100</f>
        <v>95.444614725847472</v>
      </c>
      <c r="I26" s="13"/>
      <c r="J26" s="13"/>
      <c r="K26" s="13"/>
      <c r="L26" s="13"/>
      <c r="M26" s="13"/>
      <c r="N26" s="13">
        <v>0</v>
      </c>
      <c r="O26" s="21">
        <f>+$F$13</f>
        <v>2.6631453681201616</v>
      </c>
      <c r="P26" s="13"/>
      <c r="Q26" s="13">
        <v>0</v>
      </c>
    </row>
    <row r="27" spans="1:17" x14ac:dyDescent="0.25">
      <c r="H27" s="12">
        <f>AVERAGE(H26,H28)</f>
        <v>95.995070408007649</v>
      </c>
      <c r="I27" s="13"/>
      <c r="J27" s="13"/>
      <c r="K27" s="13"/>
      <c r="L27" s="13"/>
      <c r="M27" s="13"/>
      <c r="N27" s="13"/>
      <c r="O27" s="21">
        <f>+$F$13</f>
        <v>2.6631453681201616</v>
      </c>
      <c r="P27" s="13"/>
      <c r="Q27" s="13">
        <v>0</v>
      </c>
    </row>
    <row r="28" spans="1:17" x14ac:dyDescent="0.25">
      <c r="H28" s="12">
        <f>+$E$13*100</f>
        <v>96.545526090167826</v>
      </c>
      <c r="I28" s="13"/>
      <c r="J28" s="13"/>
      <c r="K28" s="13"/>
      <c r="L28" s="13"/>
      <c r="M28" s="13"/>
      <c r="N28" s="13"/>
      <c r="O28" s="21">
        <f>+$F$13</f>
        <v>2.6631453681201616</v>
      </c>
      <c r="P28" s="13">
        <v>0</v>
      </c>
      <c r="Q28" s="13">
        <v>0</v>
      </c>
    </row>
    <row r="29" spans="1:17" x14ac:dyDescent="0.25">
      <c r="H29" s="12">
        <f>+$E$13*100</f>
        <v>96.545526090167826</v>
      </c>
      <c r="I29" s="13"/>
      <c r="J29" s="13"/>
      <c r="K29" s="13"/>
      <c r="L29" s="13"/>
      <c r="M29" s="13"/>
      <c r="N29" s="13"/>
      <c r="O29" s="13">
        <v>0</v>
      </c>
      <c r="P29" s="21">
        <f>+$F$14</f>
        <v>3.0613434182941739</v>
      </c>
      <c r="Q29" s="13">
        <v>0</v>
      </c>
    </row>
    <row r="30" spans="1:17" x14ac:dyDescent="0.25">
      <c r="H30" s="12">
        <f>AVERAGE(H29,H31)</f>
        <v>98.272763045083906</v>
      </c>
      <c r="I30" s="13"/>
      <c r="J30" s="13"/>
      <c r="K30" s="13"/>
      <c r="L30" s="13"/>
      <c r="M30" s="13"/>
      <c r="N30" s="13"/>
      <c r="O30" s="13"/>
      <c r="P30" s="21">
        <f>+$F$14</f>
        <v>3.0613434182941739</v>
      </c>
      <c r="Q30" s="13">
        <v>0</v>
      </c>
    </row>
    <row r="31" spans="1:17" x14ac:dyDescent="0.25">
      <c r="H31" s="12">
        <f>+$E$14*100</f>
        <v>100</v>
      </c>
      <c r="I31" s="13"/>
      <c r="J31" s="13"/>
      <c r="K31" s="13"/>
      <c r="L31" s="13"/>
      <c r="M31" s="13"/>
      <c r="N31" s="13"/>
      <c r="O31" s="13"/>
      <c r="P31" s="21">
        <f>+$F$14</f>
        <v>3.0613434182941739</v>
      </c>
      <c r="Q31" s="13">
        <v>0</v>
      </c>
    </row>
    <row r="32" spans="1:17" x14ac:dyDescent="0.25">
      <c r="H32" s="12">
        <f>+$E$14*100</f>
        <v>100</v>
      </c>
      <c r="I32" s="13"/>
      <c r="J32" s="13"/>
      <c r="K32" s="13"/>
      <c r="L32" s="13"/>
      <c r="M32" s="13"/>
      <c r="N32" s="13"/>
      <c r="O32" s="13"/>
      <c r="P32" s="13">
        <v>0</v>
      </c>
      <c r="Q32" s="13">
        <v>0</v>
      </c>
    </row>
  </sheetData>
  <hyperlinks>
    <hyperlink ref="A4" location="CONTENTS!A7" display="Return to Contents page"/>
  </hyperlinks>
  <pageMargins left="0.7" right="0.7" top="0.75" bottom="0.75" header="0.3" footer="0.3"/>
  <pageSetup paperSize="9" orientation="portrait"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9C2E87-EBA7-4E95-BAC9-74944A78D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8110F8-4B42-4021-B5C1-6D1738526CE6}">
  <ds:schemaRef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57b417f7-d786-4243-a30f-6aa963038fea"/>
    <ds:schemaRef ds:uri="http://www.w3.org/XML/1998/namespace"/>
  </ds:schemaRefs>
</ds:datastoreItem>
</file>

<file path=customXml/itemProps3.xml><?xml version="1.0" encoding="utf-8"?>
<ds:datastoreItem xmlns:ds="http://schemas.openxmlformats.org/officeDocument/2006/customXml" ds:itemID="{19CF0FFD-E710-4EA7-9C1A-CA6781959B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SOURCES</vt:lpstr>
      <vt:lpstr>Afghanistan</vt:lpstr>
      <vt:lpstr>Bangladesh</vt:lpstr>
      <vt:lpstr>Bangladesh2</vt:lpstr>
      <vt:lpstr>DR Congo</vt:lpstr>
      <vt:lpstr>Ethiopia</vt:lpstr>
      <vt:lpstr>Ethiopia2</vt:lpstr>
      <vt:lpstr>Ghana</vt:lpstr>
      <vt:lpstr>Ghana2</vt:lpstr>
      <vt:lpstr>India</vt:lpstr>
      <vt:lpstr>India2</vt:lpstr>
      <vt:lpstr>Kenya</vt:lpstr>
      <vt:lpstr>Kenya2</vt:lpstr>
      <vt:lpstr>Kyrgyz</vt:lpstr>
      <vt:lpstr>Kyrgyz2</vt:lpstr>
      <vt:lpstr>Liberia</vt:lpstr>
      <vt:lpstr>Liberia2</vt:lpstr>
      <vt:lpstr>Malawi</vt:lpstr>
      <vt:lpstr>Malawi2</vt:lpstr>
      <vt:lpstr>Mozambique</vt:lpstr>
      <vt:lpstr>Mozambique2</vt:lpstr>
      <vt:lpstr>Myanmar</vt:lpstr>
      <vt:lpstr>Nepal</vt:lpstr>
      <vt:lpstr>Nepal2</vt:lpstr>
      <vt:lpstr>Nigeria 1</vt:lpstr>
      <vt:lpstr>Nigeria 2</vt:lpstr>
      <vt:lpstr>Nigeria 3</vt:lpstr>
      <vt:lpstr>Nigeria4</vt:lpstr>
      <vt:lpstr>Pakistan</vt:lpstr>
      <vt:lpstr>Pakistan2</vt:lpstr>
      <vt:lpstr>Rwanda</vt:lpstr>
      <vt:lpstr>Rwanda2</vt:lpstr>
      <vt:lpstr>S. Leone</vt:lpstr>
      <vt:lpstr>S. Leone2</vt:lpstr>
      <vt:lpstr>S. Africa</vt:lpstr>
      <vt:lpstr>S. Africa2</vt:lpstr>
      <vt:lpstr>Sudan</vt:lpstr>
      <vt:lpstr>Tajikistan</vt:lpstr>
      <vt:lpstr>Tajikistan2</vt:lpstr>
      <vt:lpstr>Tanzania</vt:lpstr>
      <vt:lpstr>Tanzania2</vt:lpstr>
      <vt:lpstr>Uganda</vt:lpstr>
      <vt:lpstr>Uganda2</vt:lpstr>
      <vt:lpstr>W. Bank &amp; Gaza</vt:lpstr>
      <vt:lpstr>W.Bank &amp; Gaza2</vt:lpstr>
      <vt:lpstr>Yemen</vt:lpstr>
      <vt:lpstr>Zambia</vt:lpstr>
      <vt:lpstr>Zambia2</vt:lpstr>
      <vt:lpstr>Zimbabwe</vt:lpstr>
      <vt:lpstr>Zimbabwe2</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2015-05-24T17:13:51Z</dcterms:created>
  <dcterms:modified xsi:type="dcterms:W3CDTF">2015-08-06T16:01:55Z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